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3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F94" i="2"/>
  <c r="F85"/>
  <c r="F77"/>
  <c r="F72"/>
  <c r="F68"/>
  <c r="F63"/>
  <c r="F42"/>
  <c r="F36"/>
  <c r="F1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</calcChain>
</file>

<file path=xl/sharedStrings.xml><?xml version="1.0" encoding="utf-8"?>
<sst xmlns="http://schemas.openxmlformats.org/spreadsheetml/2006/main" count="194" uniqueCount="184">
  <si>
    <t>Код</t>
  </si>
  <si>
    <t>Показник</t>
  </si>
  <si>
    <t>Затверджений план на рік</t>
  </si>
  <si>
    <t>План на рік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</si>
  <si>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</si>
  <si>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</si>
  <si>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</si>
  <si>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</si>
  <si>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</si>
  <si>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</si>
  <si>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</si>
  <si>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</si>
  <si>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</si>
  <si>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</si>
  <si>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</si>
  <si>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</si>
  <si>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Разом (загальний + спеціальний)</t>
  </si>
  <si>
    <t>0100</t>
  </si>
  <si>
    <t>Державне управління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</si>
  <si>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</si>
  <si>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</si>
  <si>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</si>
  <si>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0810160</t>
  </si>
  <si>
    <t>1010160</t>
  </si>
  <si>
    <t>1110160</t>
  </si>
  <si>
    <t>1610160</t>
  </si>
  <si>
    <t>3410160</t>
  </si>
  <si>
    <t>3710160</t>
  </si>
  <si>
    <t>1000</t>
  </si>
  <si>
    <t>Освіта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</si>
  <si>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</si>
  <si>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</si>
  <si>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</si>
  <si>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</si>
  <si>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</si>
  <si>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</si>
  <si>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0611041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</si>
  <si>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</t>
  </si>
  <si>
    <t>0611070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</si>
  <si>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</si>
  <si>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</si>
  <si>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</si>
  <si>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</si>
  <si>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</si>
  <si>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</si>
  <si>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</si>
  <si>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</si>
  <si>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</si>
  <si>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0611153</t>
  </si>
  <si>
    <t>Забезпечення діяльності інклюзивно-ресурсних центрів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</si>
  <si>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0611160</t>
  </si>
  <si>
    <t>Забезпечення діяльності центрів професійного розвитку педагогічних працівників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</si>
  <si>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</si>
  <si>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</si>
  <si>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</si>
  <si>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</si>
  <si>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</si>
  <si>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</si>
  <si>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</si>
  <si>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</si>
  <si>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1011080</t>
  </si>
  <si>
    <t>Надання спеціалізованої освіти мистецькими школами</t>
  </si>
  <si>
    <t>1211261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</si>
  <si>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</si>
  <si>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1211262</t>
  </si>
  <si>
    <t>Виконання заходів щодо облаштування безпечних умов у закладах, що надають загальну середню освіту, за рахунок субвенції з державного бюджету місцевим бюджетам</t>
  </si>
  <si>
    <t>2000</t>
  </si>
  <si>
    <t>Охорона здоров`я</t>
  </si>
  <si>
    <t>0212010</t>
  </si>
  <si>
    <t>Багатопрофільна стаціонарна медична допомога населенню</t>
  </si>
  <si>
    <t>0212100</t>
  </si>
  <si>
    <t>Стоматологічна допомога населенню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</si>
  <si>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</si>
  <si>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</si>
  <si>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</si>
  <si>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</si>
  <si>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</si>
  <si>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</si>
  <si>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</si>
  <si>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</si>
  <si>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0213112</t>
  </si>
  <si>
    <t>Заходи державної політики з питань дітей та їх соціального захисту</t>
  </si>
  <si>
    <t>0213121</t>
  </si>
  <si>
    <t>Утримання та забезпечення діяльності центрів соціальних служб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</si>
  <si>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</si>
  <si>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</si>
  <si>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0213242</t>
  </si>
  <si>
    <t>Інші заходи у сфері соціального захисту і соціального забезпечення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</si>
  <si>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</si>
  <si>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</si>
  <si>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</si>
  <si>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</si>
  <si>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</si>
  <si>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Компенсаційні виплати на пільговий проїзд автомобільним транспортом окремим категоріям громадян</t>
  </si>
  <si>
    <t>0813035</t>
  </si>
  <si>
    <t>Компенсаційні виплати за пільговий проїзд окремих категорій громадян на залізничному транспорті</t>
  </si>
  <si>
    <t>0813050</t>
  </si>
  <si>
    <t>Пільгове медичне обслуговування осіб, які постраждали внаслідок Чорнобильської катастрофи</t>
  </si>
  <si>
    <t>0813060</t>
  </si>
  <si>
    <t>Оздоровлення громадян, які постраждали внаслідок Чорнобильської катастрофи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</si>
  <si>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</si>
  <si>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</si>
  <si>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</si>
  <si>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Надання реабілітаційних послуг особам з інвалідністю та дітям з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</si>
  <si>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</si>
  <si>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</si>
  <si>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</si>
  <si>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</si>
  <si>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</si>
  <si>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0813221</t>
  </si>
  <si>
    <t>Грошова компенсація за належні для отримання жилі приміщення для сімей осіб, визначених пунктами 2 – 5 частини першої статті 10-1 Закону України `Про статус ветеранів війни, гарантії їх соціального захисту`, для осіб з інвалідністю I – II групи, яка наста</t>
  </si>
  <si>
    <t>0813242</t>
  </si>
  <si>
    <t>1013210</t>
  </si>
  <si>
    <t>1113122</t>
  </si>
  <si>
    <t>Заходи державної політики із забезпечення рівних прав та можливостей жінок та чоловіків</t>
  </si>
  <si>
    <t>1113133</t>
  </si>
  <si>
    <t>Інші заходи та заклади молодіжної політики</t>
  </si>
  <si>
    <t>4000</t>
  </si>
  <si>
    <t>Культура i мистецтво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</si>
  <si>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</si>
  <si>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</si>
  <si>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</si>
  <si>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</si>
  <si>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</si>
  <si>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</si>
  <si>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</si>
  <si>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Інші заходи в галузі культури і мистецтва</t>
  </si>
  <si>
    <t>5000</t>
  </si>
  <si>
    <t>Фiзична культура i спорт</t>
  </si>
  <si>
    <t>1115011</t>
  </si>
  <si>
    <t>Проведення навчально-тренувальних зборів і змагань з олімпійських видів спорту</t>
  </si>
  <si>
    <t>1115031</t>
  </si>
  <si>
    <t>Утримання та навчально-тренувальна робота комунальних дитячо-юнацьких спортивних шкіл</t>
  </si>
  <si>
    <t>1115049</t>
  </si>
  <si>
    <t>Виконання окремих заходів з реалізації соціального проекту `Активні парки - локації здорової України`</t>
  </si>
  <si>
    <t>6000</t>
  </si>
  <si>
    <t>Житлово-комунальне господарство</t>
  </si>
  <si>
    <t>0216060</t>
  </si>
  <si>
    <t>Утримання об`єктів соціальної сфери підприємств, що передаються до комунальної власності</t>
  </si>
  <si>
    <t>0216090</t>
  </si>
  <si>
    <t>Інша діяльність у сфері житлово-комунального господарства</t>
  </si>
  <si>
    <t>1216030</t>
  </si>
  <si>
    <t>Організація благоустрою населених пунктів</t>
  </si>
  <si>
    <t>1616090</t>
  </si>
  <si>
    <t>7000</t>
  </si>
  <si>
    <t>Економічна діяльність</t>
  </si>
  <si>
    <t>0217650</t>
  </si>
  <si>
    <t>Проведення експертної грошової оцінки земельної ділянки чи права на неї</t>
  </si>
  <si>
    <t>0217680</t>
  </si>
  <si>
    <t>Членські внески до асоціацій органів місцевого самоврядування</t>
  </si>
  <si>
    <t>0617413</t>
  </si>
  <si>
    <t>Інші заходи у сфері автотранспорту</t>
  </si>
  <si>
    <t>1217321</t>
  </si>
  <si>
    <t>Будівництво освітніх установ та закладів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</si>
  <si>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</si>
  <si>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</si>
  <si>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</si>
  <si>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Внески до статутного капіталу суб`єктів господарювання</t>
  </si>
  <si>
    <t>1617130</t>
  </si>
  <si>
    <t>Здійснення заходів із землеустрою</t>
  </si>
  <si>
    <t>8000</t>
  </si>
  <si>
    <t>Інша діяльність</t>
  </si>
  <si>
    <t>0218110</t>
  </si>
  <si>
    <t>Заходи із запобігання та ліквідації надзвичайних ситуацій та наслідків стихійного лиха</t>
  </si>
  <si>
    <t>0218120</t>
  </si>
  <si>
    <t>Заходи з організації рятування на водах</t>
  </si>
  <si>
    <t>0218240</t>
  </si>
  <si>
    <t>Заходи та роботи з територіальної оборони</t>
  </si>
  <si>
    <t>0218330</t>
  </si>
  <si>
    <t>Інша діяльність у сфері екології та охорони природних ресурсів</t>
  </si>
  <si>
    <t>0218410</t>
  </si>
  <si>
    <t>Фінансова підтримка засобів масової інформації</t>
  </si>
  <si>
    <t>3718710</t>
  </si>
  <si>
    <t>Резервний фонд місцевого бюджету</t>
  </si>
  <si>
    <t>9000</t>
  </si>
  <si>
    <t>Міжбюджетні трансферти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</si>
  <si>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</si>
  <si>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</si>
  <si>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</si>
  <si>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</si>
  <si>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Кошторисні призначеня на звітний рік з урахуванням змін</t>
  </si>
  <si>
    <t>Аналіз видатків</t>
  </si>
  <si>
    <t>грн</t>
  </si>
  <si>
    <t>Бюджет Прилуцької міської територіальної громади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</si>
</sst>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04"/>
  <sheetViews>
    <sheetView tabSelected="1" topLeftCell="B1" workbookViewId="0">
      <selection activeCell="F94" sqref="F94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5" width="15.7109375" style="1" customWidth="1"/>
    <col min="6" max="6" width="19.140625" style="1" customWidth="1"/>
    <col min="7" max="8" width="15.7109375" style="1" hidden="1" customWidth="1"/>
    <col min="9" max="9" width="15.7109375" style="1" customWidth="1"/>
    <col min="10" max="17" width="15.7109375" style="1" hidden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2" spans="1:18" ht="18">
      <c r="B2" s="2" t="s">
        <v>181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s="21" customFormat="1" ht="18">
      <c r="B3" s="23"/>
      <c r="C3" s="2" t="s">
        <v>183</v>
      </c>
      <c r="D3" s="2"/>
      <c r="E3" s="2"/>
      <c r="F3" s="2"/>
      <c r="G3" s="2"/>
      <c r="H3" s="2"/>
      <c r="I3" s="2"/>
      <c r="J3" s="22"/>
      <c r="K3" s="22"/>
      <c r="L3" s="22"/>
      <c r="M3" s="22"/>
      <c r="N3" s="22"/>
      <c r="O3" s="22"/>
      <c r="P3" s="22"/>
      <c r="Q3" s="22"/>
    </row>
    <row r="4" spans="1:18">
      <c r="B4" s="3" t="s">
        <v>16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>
      <c r="I5" s="1" t="s">
        <v>182</v>
      </c>
      <c r="M5" s="4"/>
      <c r="Q5" s="4" t="s">
        <v>15</v>
      </c>
    </row>
    <row r="6" spans="1:18" s="6" customFormat="1" ht="63.75">
      <c r="A6" s="13"/>
      <c r="B6" s="5" t="s">
        <v>0</v>
      </c>
      <c r="C6" s="5" t="s">
        <v>1</v>
      </c>
      <c r="D6" s="5" t="s">
        <v>2</v>
      </c>
      <c r="E6" s="5" t="s">
        <v>3</v>
      </c>
      <c r="F6" s="20" t="s">
        <v>180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  <c r="Q6" s="5" t="s">
        <v>14</v>
      </c>
    </row>
    <row r="7" spans="1:18">
      <c r="A7" s="14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</row>
    <row r="8" spans="1:18">
      <c r="A8" s="15">
        <v>1</v>
      </c>
      <c r="B8" s="16" t="s">
        <v>17</v>
      </c>
      <c r="C8" s="17" t="s">
        <v>18</v>
      </c>
      <c r="D8" s="18">
        <v>57925450</v>
      </c>
      <c r="E8" s="18">
        <v>61993450</v>
      </c>
      <c r="F8" s="18">
        <v>62128304.619999997</v>
      </c>
      <c r="G8" s="18">
        <v>37008846.769999988</v>
      </c>
      <c r="H8" s="18">
        <v>0</v>
      </c>
      <c r="I8" s="18">
        <v>37139719.749999985</v>
      </c>
      <c r="J8" s="18">
        <v>3981.64</v>
      </c>
      <c r="K8" s="18">
        <v>97076.66</v>
      </c>
      <c r="L8" s="19">
        <f>F8-G8</f>
        <v>25119457.850000009</v>
      </c>
      <c r="M8" s="19">
        <f>E8-G8</f>
        <v>24984603.230000012</v>
      </c>
      <c r="N8" s="19">
        <f>IF(F8=0,0,(G8/F8)*100)</f>
        <v>59.568415710616875</v>
      </c>
      <c r="O8" s="19">
        <f>E8-I8</f>
        <v>24853730.250000015</v>
      </c>
      <c r="P8" s="19">
        <f>F8-I8</f>
        <v>24988584.870000012</v>
      </c>
      <c r="Q8" s="19">
        <f>IF(F8=0,0,(I8/F8)*100)</f>
        <v>59.779065237914395</v>
      </c>
      <c r="R8" s="8"/>
    </row>
    <row r="9" spans="1:18" ht="0.75" customHeight="1">
      <c r="A9" s="15">
        <v>0</v>
      </c>
      <c r="B9" s="16" t="s">
        <v>19</v>
      </c>
      <c r="C9" s="17" t="s">
        <v>20</v>
      </c>
      <c r="D9" s="18">
        <v>29964150</v>
      </c>
      <c r="E9" s="18">
        <v>31773150</v>
      </c>
      <c r="F9" s="18">
        <v>27486650</v>
      </c>
      <c r="G9" s="18">
        <v>19192978.229999997</v>
      </c>
      <c r="H9" s="18">
        <v>0</v>
      </c>
      <c r="I9" s="18">
        <v>19250160.229999997</v>
      </c>
      <c r="J9" s="18">
        <v>915</v>
      </c>
      <c r="K9" s="18">
        <v>2040</v>
      </c>
      <c r="L9" s="19">
        <f>F9-G9</f>
        <v>8293671.7700000033</v>
      </c>
      <c r="M9" s="19">
        <f>E9-G9</f>
        <v>12580171.770000003</v>
      </c>
      <c r="N9" s="19">
        <f>IF(F9=0,0,(G9/F9)*100)</f>
        <v>69.826545723105568</v>
      </c>
      <c r="O9" s="19">
        <f>E9-I9</f>
        <v>12522989.770000003</v>
      </c>
      <c r="P9" s="19">
        <f>F9-I9</f>
        <v>8236489.7700000033</v>
      </c>
      <c r="Q9" s="19">
        <f>IF(F9=0,0,(I9/F9)*100)</f>
        <v>70.034581260357285</v>
      </c>
      <c r="R9" s="8"/>
    </row>
    <row r="10" spans="1:18" ht="25.5" hidden="1">
      <c r="A10" s="15">
        <v>0</v>
      </c>
      <c r="B10" s="16" t="s">
        <v>21</v>
      </c>
      <c r="C10" s="17" t="s">
        <v>20</v>
      </c>
      <c r="D10" s="18">
        <v>2347500</v>
      </c>
      <c r="E10" s="18">
        <v>2607200</v>
      </c>
      <c r="F10" s="18">
        <v>2068100</v>
      </c>
      <c r="G10" s="18">
        <v>1568038.76</v>
      </c>
      <c r="H10" s="18">
        <v>0</v>
      </c>
      <c r="I10" s="18">
        <v>1568038.76</v>
      </c>
      <c r="J10" s="18">
        <v>0</v>
      </c>
      <c r="K10" s="18">
        <v>95036.66</v>
      </c>
      <c r="L10" s="19">
        <f>F10-G10</f>
        <v>500061.24</v>
      </c>
      <c r="M10" s="19">
        <f>E10-G10</f>
        <v>1039161.24</v>
      </c>
      <c r="N10" s="19">
        <f>IF(F10=0,0,(G10/F10)*100)</f>
        <v>75.820258208017023</v>
      </c>
      <c r="O10" s="19">
        <f>E10-I10</f>
        <v>1039161.24</v>
      </c>
      <c r="P10" s="19">
        <f>F10-I10</f>
        <v>500061.24</v>
      </c>
      <c r="Q10" s="19">
        <f>IF(F10=0,0,(I10/F10)*100)</f>
        <v>75.820258208017023</v>
      </c>
      <c r="R10" s="8"/>
    </row>
    <row r="11" spans="1:18" ht="25.5" hidden="1">
      <c r="A11" s="15">
        <v>0</v>
      </c>
      <c r="B11" s="16" t="s">
        <v>22</v>
      </c>
      <c r="C11" s="17" t="s">
        <v>20</v>
      </c>
      <c r="D11" s="18">
        <v>11729000</v>
      </c>
      <c r="E11" s="18">
        <v>12470300</v>
      </c>
      <c r="F11" s="18">
        <v>8079400</v>
      </c>
      <c r="G11" s="18">
        <v>7101371.1699999999</v>
      </c>
      <c r="H11" s="18">
        <v>0</v>
      </c>
      <c r="I11" s="18">
        <v>7169006.5300000003</v>
      </c>
      <c r="J11" s="18">
        <v>2364.64</v>
      </c>
      <c r="K11" s="18">
        <v>0</v>
      </c>
      <c r="L11" s="19">
        <f>F11-G11</f>
        <v>978028.83000000007</v>
      </c>
      <c r="M11" s="19">
        <f>E11-G11</f>
        <v>5368928.8300000001</v>
      </c>
      <c r="N11" s="19">
        <f>IF(F11=0,0,(G11/F11)*100)</f>
        <v>87.89478389484367</v>
      </c>
      <c r="O11" s="19">
        <f>E11-I11</f>
        <v>5301293.47</v>
      </c>
      <c r="P11" s="19">
        <f>F11-I11</f>
        <v>910393.46999999974</v>
      </c>
      <c r="Q11" s="19">
        <f>IF(F11=0,0,(I11/F11)*100)</f>
        <v>88.731917345347426</v>
      </c>
      <c r="R11" s="8"/>
    </row>
    <row r="12" spans="1:18" ht="25.5" hidden="1">
      <c r="A12" s="15">
        <v>0</v>
      </c>
      <c r="B12" s="16" t="s">
        <v>23</v>
      </c>
      <c r="C12" s="17" t="s">
        <v>20</v>
      </c>
      <c r="D12" s="18">
        <v>836000</v>
      </c>
      <c r="E12" s="18">
        <v>992100</v>
      </c>
      <c r="F12" s="18">
        <v>805700</v>
      </c>
      <c r="G12" s="18">
        <v>579026.34999999986</v>
      </c>
      <c r="H12" s="18">
        <v>0</v>
      </c>
      <c r="I12" s="18">
        <v>585783.96999999986</v>
      </c>
      <c r="J12" s="18">
        <v>0</v>
      </c>
      <c r="K12" s="18">
        <v>0</v>
      </c>
      <c r="L12" s="19">
        <f>F12-G12</f>
        <v>226673.65000000014</v>
      </c>
      <c r="M12" s="19">
        <f>E12-G12</f>
        <v>413073.65000000014</v>
      </c>
      <c r="N12" s="19">
        <f>IF(F12=0,0,(G12/F12)*100)</f>
        <v>71.866246741963494</v>
      </c>
      <c r="O12" s="19">
        <f>E12-I12</f>
        <v>406316.03000000014</v>
      </c>
      <c r="P12" s="19">
        <f>F12-I12</f>
        <v>219916.03000000014</v>
      </c>
      <c r="Q12" s="19">
        <f>IF(F12=0,0,(I12/F12)*100)</f>
        <v>72.704973315129678</v>
      </c>
      <c r="R12" s="8"/>
    </row>
    <row r="13" spans="1:18" ht="25.5" hidden="1">
      <c r="A13" s="15">
        <v>0</v>
      </c>
      <c r="B13" s="16" t="s">
        <v>24</v>
      </c>
      <c r="C13" s="17" t="s">
        <v>20</v>
      </c>
      <c r="D13" s="18">
        <v>1000000</v>
      </c>
      <c r="E13" s="18">
        <v>1239800</v>
      </c>
      <c r="F13" s="18">
        <v>965400</v>
      </c>
      <c r="G13" s="18">
        <v>688318.56</v>
      </c>
      <c r="H13" s="18">
        <v>0</v>
      </c>
      <c r="I13" s="18">
        <v>687616.56</v>
      </c>
      <c r="J13" s="18">
        <v>702</v>
      </c>
      <c r="K13" s="18">
        <v>0</v>
      </c>
      <c r="L13" s="19">
        <f>F13-G13</f>
        <v>277081.43999999994</v>
      </c>
      <c r="M13" s="19">
        <f>E13-G13</f>
        <v>551481.43999999994</v>
      </c>
      <c r="N13" s="19">
        <f>IF(F13=0,0,(G13/F13)*100)</f>
        <v>71.298794282162831</v>
      </c>
      <c r="O13" s="19">
        <f>E13-I13</f>
        <v>552183.43999999994</v>
      </c>
      <c r="P13" s="19">
        <f>F13-I13</f>
        <v>277783.43999999994</v>
      </c>
      <c r="Q13" s="19">
        <f>IF(F13=0,0,(I13/F13)*100)</f>
        <v>71.22607830950902</v>
      </c>
      <c r="R13" s="8"/>
    </row>
    <row r="14" spans="1:18" ht="25.5" hidden="1">
      <c r="A14" s="15">
        <v>0</v>
      </c>
      <c r="B14" s="16" t="s">
        <v>25</v>
      </c>
      <c r="C14" s="17" t="s">
        <v>20</v>
      </c>
      <c r="D14" s="18">
        <v>2926000</v>
      </c>
      <c r="E14" s="18">
        <v>3121300</v>
      </c>
      <c r="F14" s="18">
        <v>2387300</v>
      </c>
      <c r="G14" s="18">
        <v>1917921.0699999996</v>
      </c>
      <c r="H14" s="18">
        <v>0</v>
      </c>
      <c r="I14" s="18">
        <v>1917921.0699999996</v>
      </c>
      <c r="J14" s="18">
        <v>0</v>
      </c>
      <c r="K14" s="18">
        <v>0</v>
      </c>
      <c r="L14" s="19">
        <f>F14-G14</f>
        <v>469378.9300000004</v>
      </c>
      <c r="M14" s="19">
        <f>E14-G14</f>
        <v>1203378.9300000004</v>
      </c>
      <c r="N14" s="19">
        <f>IF(F14=0,0,(G14/F14)*100)</f>
        <v>80.338502492355374</v>
      </c>
      <c r="O14" s="19">
        <f>E14-I14</f>
        <v>1203378.9300000004</v>
      </c>
      <c r="P14" s="19">
        <f>F14-I14</f>
        <v>469378.9300000004</v>
      </c>
      <c r="Q14" s="19">
        <f>IF(F14=0,0,(I14/F14)*100)</f>
        <v>80.338502492355374</v>
      </c>
      <c r="R14" s="8"/>
    </row>
    <row r="15" spans="1:18" ht="25.5" hidden="1">
      <c r="A15" s="15">
        <v>0</v>
      </c>
      <c r="B15" s="16" t="s">
        <v>26</v>
      </c>
      <c r="C15" s="17" t="s">
        <v>20</v>
      </c>
      <c r="D15" s="18">
        <v>4861600</v>
      </c>
      <c r="E15" s="18">
        <v>5080200</v>
      </c>
      <c r="F15" s="18">
        <v>3499700</v>
      </c>
      <c r="G15" s="18">
        <v>2967929.4899999993</v>
      </c>
      <c r="H15" s="18">
        <v>0</v>
      </c>
      <c r="I15" s="18">
        <v>2967929.4899999993</v>
      </c>
      <c r="J15" s="18">
        <v>0</v>
      </c>
      <c r="K15" s="18">
        <v>0</v>
      </c>
      <c r="L15" s="19">
        <f>F15-G15</f>
        <v>531770.51000000071</v>
      </c>
      <c r="M15" s="19">
        <f>E15-G15</f>
        <v>2112270.5100000007</v>
      </c>
      <c r="N15" s="19">
        <f>IF(F15=0,0,(G15/F15)*100)</f>
        <v>84.80525445038144</v>
      </c>
      <c r="O15" s="19">
        <f>E15-I15</f>
        <v>2112270.5100000007</v>
      </c>
      <c r="P15" s="19">
        <f>F15-I15</f>
        <v>531770.51000000071</v>
      </c>
      <c r="Q15" s="19">
        <f>IF(F15=0,0,(I15/F15)*100)</f>
        <v>84.80525445038144</v>
      </c>
      <c r="R15" s="8"/>
    </row>
    <row r="16" spans="1:18" ht="25.5" hidden="1">
      <c r="A16" s="15">
        <v>0</v>
      </c>
      <c r="B16" s="16" t="s">
        <v>27</v>
      </c>
      <c r="C16" s="17" t="s">
        <v>20</v>
      </c>
      <c r="D16" s="18">
        <v>4261200</v>
      </c>
      <c r="E16" s="18">
        <v>4709400</v>
      </c>
      <c r="F16" s="18">
        <v>3945000</v>
      </c>
      <c r="G16" s="18">
        <v>2993263.14</v>
      </c>
      <c r="H16" s="18">
        <v>0</v>
      </c>
      <c r="I16" s="18">
        <v>2993263.14</v>
      </c>
      <c r="J16" s="18">
        <v>0</v>
      </c>
      <c r="K16" s="18">
        <v>0</v>
      </c>
      <c r="L16" s="19">
        <f>F16-G16</f>
        <v>951736.85999999987</v>
      </c>
      <c r="M16" s="19">
        <f>E16-G16</f>
        <v>1716136.8599999999</v>
      </c>
      <c r="N16" s="19">
        <f>IF(F16=0,0,(G16/F16)*100)</f>
        <v>75.874857794676814</v>
      </c>
      <c r="O16" s="19">
        <f>E16-I16</f>
        <v>1716136.8599999999</v>
      </c>
      <c r="P16" s="19">
        <f>F16-I16</f>
        <v>951736.85999999987</v>
      </c>
      <c r="Q16" s="19">
        <f>IF(F16=0,0,(I16/F16)*100)</f>
        <v>75.874857794676814</v>
      </c>
      <c r="R16" s="8"/>
    </row>
    <row r="17" spans="1:18">
      <c r="A17" s="15">
        <v>1</v>
      </c>
      <c r="B17" s="16" t="s">
        <v>28</v>
      </c>
      <c r="C17" s="17" t="s">
        <v>29</v>
      </c>
      <c r="D17" s="18">
        <v>308135196</v>
      </c>
      <c r="E17" s="18">
        <v>404037024.74000013</v>
      </c>
      <c r="F17" s="18">
        <f>F18+F19+F20+F21+F22+F23+F24+F25+F26+F27+F28+F29+F30+F31+F32+F33+F34+F35</f>
        <v>407303033.01999998</v>
      </c>
      <c r="G17" s="18">
        <v>200879712.98999998</v>
      </c>
      <c r="H17" s="18">
        <v>20</v>
      </c>
      <c r="I17" s="18">
        <v>207493378.47999996</v>
      </c>
      <c r="J17" s="18">
        <v>803677.19</v>
      </c>
      <c r="K17" s="18">
        <v>8196859.2800000003</v>
      </c>
      <c r="L17" s="19">
        <f>F17-G17</f>
        <v>206423320.03</v>
      </c>
      <c r="M17" s="19">
        <f>E17-G17</f>
        <v>203157311.75000015</v>
      </c>
      <c r="N17" s="19">
        <f>IF(F17=0,0,(G17/F17)*100)</f>
        <v>49.319473881780816</v>
      </c>
      <c r="O17" s="19">
        <f>E17-I17</f>
        <v>196543646.26000017</v>
      </c>
      <c r="P17" s="19">
        <f>F17-I17</f>
        <v>199809654.54000002</v>
      </c>
      <c r="Q17" s="19">
        <f>IF(F17=0,0,(I17/F17)*100)</f>
        <v>50.94324413484329</v>
      </c>
      <c r="R17" s="8"/>
    </row>
    <row r="18" spans="1:18">
      <c r="A18" s="15">
        <v>0</v>
      </c>
      <c r="B18" s="16" t="s">
        <v>30</v>
      </c>
      <c r="C18" s="17" t="s">
        <v>31</v>
      </c>
      <c r="D18" s="18">
        <v>83335000</v>
      </c>
      <c r="E18" s="18">
        <v>113107225</v>
      </c>
      <c r="F18" s="18">
        <v>113423557.26000001</v>
      </c>
      <c r="G18" s="18">
        <v>65001698.590000004</v>
      </c>
      <c r="H18" s="18">
        <v>0</v>
      </c>
      <c r="I18" s="18">
        <v>68409805.969999999</v>
      </c>
      <c r="J18" s="18">
        <v>2463.58</v>
      </c>
      <c r="K18" s="18">
        <v>2640718.0299999998</v>
      </c>
      <c r="L18" s="19">
        <f>F18-G18</f>
        <v>48421858.670000002</v>
      </c>
      <c r="M18" s="19">
        <f>E18-G18</f>
        <v>48105526.409999996</v>
      </c>
      <c r="N18" s="19">
        <f>IF(F18=0,0,(G18/F18)*100)</f>
        <v>57.308816757525136</v>
      </c>
      <c r="O18" s="19">
        <f>E18-I18</f>
        <v>44697419.030000001</v>
      </c>
      <c r="P18" s="19">
        <f>F18-I18</f>
        <v>45013751.290000007</v>
      </c>
      <c r="Q18" s="19">
        <f>IF(F18=0,0,(I18/F18)*100)</f>
        <v>60.313578257102883</v>
      </c>
      <c r="R18" s="8"/>
    </row>
    <row r="19" spans="1:18" ht="38.25">
      <c r="A19" s="15">
        <v>0</v>
      </c>
      <c r="B19" s="16" t="s">
        <v>32</v>
      </c>
      <c r="C19" s="17" t="s">
        <v>33</v>
      </c>
      <c r="D19" s="18">
        <v>68572306</v>
      </c>
      <c r="E19" s="18">
        <v>80963063.900000006</v>
      </c>
      <c r="F19" s="18">
        <v>83839607.819999993</v>
      </c>
      <c r="G19" s="18">
        <v>38896661.990000002</v>
      </c>
      <c r="H19" s="18">
        <v>0</v>
      </c>
      <c r="I19" s="18">
        <v>41913494.969999999</v>
      </c>
      <c r="J19" s="18">
        <v>485563.28</v>
      </c>
      <c r="K19" s="18">
        <v>1196710.1600000001</v>
      </c>
      <c r="L19" s="19">
        <f>F19-G19</f>
        <v>44942945.829999991</v>
      </c>
      <c r="M19" s="19">
        <f>E19-G19</f>
        <v>42066401.910000004</v>
      </c>
      <c r="N19" s="19">
        <f>IF(F19=0,0,(G19/F19)*100)</f>
        <v>46.394136377056356</v>
      </c>
      <c r="O19" s="19">
        <f>E19-I19</f>
        <v>39049568.930000007</v>
      </c>
      <c r="P19" s="19">
        <f>F19-I19</f>
        <v>41926112.849999994</v>
      </c>
      <c r="Q19" s="19">
        <f>IF(F19=0,0,(I19/F19)*100)</f>
        <v>49.992474988655076</v>
      </c>
      <c r="R19" s="8"/>
    </row>
    <row r="20" spans="1:18" ht="38.25">
      <c r="A20" s="15">
        <v>0</v>
      </c>
      <c r="B20" s="16" t="s">
        <v>34</v>
      </c>
      <c r="C20" s="17" t="s">
        <v>35</v>
      </c>
      <c r="D20" s="18">
        <v>110489300</v>
      </c>
      <c r="E20" s="18">
        <v>110489300</v>
      </c>
      <c r="F20" s="18">
        <v>110489300</v>
      </c>
      <c r="G20" s="18">
        <v>69496645.599999994</v>
      </c>
      <c r="H20" s="18">
        <v>0</v>
      </c>
      <c r="I20" s="18">
        <v>69303284.989999995</v>
      </c>
      <c r="J20" s="18">
        <v>193360.61</v>
      </c>
      <c r="K20" s="18">
        <v>3525461.46</v>
      </c>
      <c r="L20" s="19">
        <f>F20-G20</f>
        <v>40992654.400000006</v>
      </c>
      <c r="M20" s="19">
        <f>E20-G20</f>
        <v>40992654.400000006</v>
      </c>
      <c r="N20" s="19">
        <f>IF(F20=0,0,(G20/F20)*100)</f>
        <v>62.898982616416241</v>
      </c>
      <c r="O20" s="19">
        <f>E20-I20</f>
        <v>41186015.010000005</v>
      </c>
      <c r="P20" s="19">
        <f>F20-I20</f>
        <v>41186015.010000005</v>
      </c>
      <c r="Q20" s="19">
        <f>IF(F20=0,0,(I20/F20)*100)</f>
        <v>62.723978692959406</v>
      </c>
      <c r="R20" s="8"/>
    </row>
    <row r="21" spans="1:18" ht="76.5">
      <c r="A21" s="15">
        <v>0</v>
      </c>
      <c r="B21" s="16" t="s">
        <v>36</v>
      </c>
      <c r="C21" s="17" t="s">
        <v>37</v>
      </c>
      <c r="D21" s="18">
        <v>0</v>
      </c>
      <c r="E21" s="18">
        <v>1643.12</v>
      </c>
      <c r="F21" s="18">
        <v>1643.12</v>
      </c>
      <c r="G21" s="18">
        <v>1643.12</v>
      </c>
      <c r="H21" s="18">
        <v>0</v>
      </c>
      <c r="I21" s="18">
        <v>1643.12</v>
      </c>
      <c r="J21" s="18">
        <v>0</v>
      </c>
      <c r="K21" s="18">
        <v>0</v>
      </c>
      <c r="L21" s="19">
        <f>F21-G21</f>
        <v>0</v>
      </c>
      <c r="M21" s="19">
        <f>E21-G21</f>
        <v>0</v>
      </c>
      <c r="N21" s="19">
        <f>IF(F21=0,0,(G21/F21)*100)</f>
        <v>100</v>
      </c>
      <c r="O21" s="19">
        <f>E21-I21</f>
        <v>0</v>
      </c>
      <c r="P21" s="19">
        <f>F21-I21</f>
        <v>0</v>
      </c>
      <c r="Q21" s="19">
        <f>IF(F21=0,0,(I21/F21)*100)</f>
        <v>100</v>
      </c>
      <c r="R21" s="8"/>
    </row>
    <row r="22" spans="1:18" ht="25.5">
      <c r="A22" s="15">
        <v>0</v>
      </c>
      <c r="B22" s="16" t="s">
        <v>38</v>
      </c>
      <c r="C22" s="17" t="s">
        <v>39</v>
      </c>
      <c r="D22" s="18">
        <v>16845000</v>
      </c>
      <c r="E22" s="18">
        <v>16415300</v>
      </c>
      <c r="F22" s="18">
        <v>16439015</v>
      </c>
      <c r="G22" s="18">
        <v>9269984.1000000015</v>
      </c>
      <c r="H22" s="18">
        <v>0</v>
      </c>
      <c r="I22" s="18">
        <v>9297065.4800000004</v>
      </c>
      <c r="J22" s="18">
        <v>2625.7200000000003</v>
      </c>
      <c r="K22" s="18">
        <v>407475.08999999997</v>
      </c>
      <c r="L22" s="19">
        <f>F22-G22</f>
        <v>7169030.8999999985</v>
      </c>
      <c r="M22" s="19">
        <f>E22-G22</f>
        <v>7145315.8999999985</v>
      </c>
      <c r="N22" s="19">
        <f>IF(F22=0,0,(G22/F22)*100)</f>
        <v>56.390143205052134</v>
      </c>
      <c r="O22" s="19">
        <f>E22-I22</f>
        <v>7118234.5199999996</v>
      </c>
      <c r="P22" s="19">
        <f>F22-I22</f>
        <v>7141949.5199999996</v>
      </c>
      <c r="Q22" s="19">
        <f>IF(F22=0,0,(I22/F22)*100)</f>
        <v>56.554881664138634</v>
      </c>
      <c r="R22" s="8"/>
    </row>
    <row r="23" spans="1:18">
      <c r="A23" s="15">
        <v>0</v>
      </c>
      <c r="B23" s="16" t="s">
        <v>40</v>
      </c>
      <c r="C23" s="17" t="s">
        <v>41</v>
      </c>
      <c r="D23" s="18">
        <v>4901000</v>
      </c>
      <c r="E23" s="18">
        <v>4901000</v>
      </c>
      <c r="F23" s="18">
        <v>4901000</v>
      </c>
      <c r="G23" s="18">
        <v>2848446.09</v>
      </c>
      <c r="H23" s="18">
        <v>0</v>
      </c>
      <c r="I23" s="18">
        <v>2849391.09</v>
      </c>
      <c r="J23" s="18">
        <v>0</v>
      </c>
      <c r="K23" s="18">
        <v>183414.82</v>
      </c>
      <c r="L23" s="19">
        <f>F23-G23</f>
        <v>2052553.9100000001</v>
      </c>
      <c r="M23" s="19">
        <f>E23-G23</f>
        <v>2052553.9100000001</v>
      </c>
      <c r="N23" s="19">
        <f>IF(F23=0,0,(G23/F23)*100)</f>
        <v>58.119691695572328</v>
      </c>
      <c r="O23" s="19">
        <f>E23-I23</f>
        <v>2051608.9100000001</v>
      </c>
      <c r="P23" s="19">
        <f>F23-I23</f>
        <v>2051608.9100000001</v>
      </c>
      <c r="Q23" s="19">
        <f>IF(F23=0,0,(I23/F23)*100)</f>
        <v>58.138973474801062</v>
      </c>
      <c r="R23" s="8"/>
    </row>
    <row r="24" spans="1:18">
      <c r="A24" s="15">
        <v>0</v>
      </c>
      <c r="B24" s="16" t="s">
        <v>42</v>
      </c>
      <c r="C24" s="17" t="s">
        <v>43</v>
      </c>
      <c r="D24" s="18">
        <v>530790</v>
      </c>
      <c r="E24" s="18">
        <v>196790</v>
      </c>
      <c r="F24" s="18">
        <v>196790</v>
      </c>
      <c r="G24" s="18">
        <v>92635</v>
      </c>
      <c r="H24" s="18">
        <v>0</v>
      </c>
      <c r="I24" s="18">
        <v>92635</v>
      </c>
      <c r="J24" s="18">
        <v>0</v>
      </c>
      <c r="K24" s="18">
        <v>0</v>
      </c>
      <c r="L24" s="19">
        <f>F24-G24</f>
        <v>104155</v>
      </c>
      <c r="M24" s="19">
        <f>E24-G24</f>
        <v>104155</v>
      </c>
      <c r="N24" s="19">
        <f>IF(F24=0,0,(G24/F24)*100)</f>
        <v>47.07302200315057</v>
      </c>
      <c r="O24" s="19">
        <f>E24-I24</f>
        <v>104155</v>
      </c>
      <c r="P24" s="19">
        <f>F24-I24</f>
        <v>104155</v>
      </c>
      <c r="Q24" s="19">
        <f>IF(F24=0,0,(I24/F24)*100)</f>
        <v>47.07302200315057</v>
      </c>
      <c r="R24" s="8"/>
    </row>
    <row r="25" spans="1:18" ht="25.5">
      <c r="A25" s="15">
        <v>0</v>
      </c>
      <c r="B25" s="16" t="s">
        <v>44</v>
      </c>
      <c r="C25" s="17" t="s">
        <v>45</v>
      </c>
      <c r="D25" s="18">
        <v>64400</v>
      </c>
      <c r="E25" s="18">
        <v>64400</v>
      </c>
      <c r="F25" s="18">
        <v>64400</v>
      </c>
      <c r="G25" s="18">
        <v>13691.14</v>
      </c>
      <c r="H25" s="18">
        <v>0</v>
      </c>
      <c r="I25" s="18">
        <v>13691.14</v>
      </c>
      <c r="J25" s="18">
        <v>0</v>
      </c>
      <c r="K25" s="18">
        <v>0</v>
      </c>
      <c r="L25" s="19">
        <f>F25-G25</f>
        <v>50708.86</v>
      </c>
      <c r="M25" s="19">
        <f>E25-G25</f>
        <v>50708.86</v>
      </c>
      <c r="N25" s="19">
        <f>IF(F25=0,0,(G25/F25)*100)</f>
        <v>21.259534161490681</v>
      </c>
      <c r="O25" s="19">
        <f>E25-I25</f>
        <v>50708.86</v>
      </c>
      <c r="P25" s="19">
        <f>F25-I25</f>
        <v>50708.86</v>
      </c>
      <c r="Q25" s="19">
        <f>IF(F25=0,0,(I25/F25)*100)</f>
        <v>21.259534161490681</v>
      </c>
      <c r="R25" s="8"/>
    </row>
    <row r="26" spans="1:18" ht="25.5">
      <c r="A26" s="15">
        <v>0</v>
      </c>
      <c r="B26" s="16" t="s">
        <v>46</v>
      </c>
      <c r="C26" s="17" t="s">
        <v>47</v>
      </c>
      <c r="D26" s="18">
        <v>0</v>
      </c>
      <c r="E26" s="18">
        <v>1315200</v>
      </c>
      <c r="F26" s="18">
        <v>1315200</v>
      </c>
      <c r="G26" s="18">
        <v>734408.76</v>
      </c>
      <c r="H26" s="18">
        <v>0</v>
      </c>
      <c r="I26" s="18">
        <v>734408.76</v>
      </c>
      <c r="J26" s="18">
        <v>0</v>
      </c>
      <c r="K26" s="18">
        <v>54393.919999999998</v>
      </c>
      <c r="L26" s="19">
        <f>F26-G26</f>
        <v>580791.24</v>
      </c>
      <c r="M26" s="19">
        <f>E26-G26</f>
        <v>580791.24</v>
      </c>
      <c r="N26" s="19">
        <f>IF(F26=0,0,(G26/F26)*100)</f>
        <v>55.840082116788324</v>
      </c>
      <c r="O26" s="19">
        <f>E26-I26</f>
        <v>580791.24</v>
      </c>
      <c r="P26" s="19">
        <f>F26-I26</f>
        <v>580791.24</v>
      </c>
      <c r="Q26" s="19">
        <f>IF(F26=0,0,(I26/F26)*100)</f>
        <v>55.840082116788324</v>
      </c>
      <c r="R26" s="8"/>
    </row>
    <row r="27" spans="1:18" ht="63.75">
      <c r="A27" s="15">
        <v>0</v>
      </c>
      <c r="B27" s="16" t="s">
        <v>48</v>
      </c>
      <c r="C27" s="17" t="s">
        <v>49</v>
      </c>
      <c r="D27" s="18">
        <v>0</v>
      </c>
      <c r="E27" s="18">
        <v>137585.39000000001</v>
      </c>
      <c r="F27" s="18">
        <v>137585.39000000001</v>
      </c>
      <c r="G27" s="18">
        <v>137585.39000000001</v>
      </c>
      <c r="H27" s="18">
        <v>0</v>
      </c>
      <c r="I27" s="18">
        <v>137585.39000000001</v>
      </c>
      <c r="J27" s="18">
        <v>0</v>
      </c>
      <c r="K27" s="18">
        <v>0</v>
      </c>
      <c r="L27" s="19">
        <f>F27-G27</f>
        <v>0</v>
      </c>
      <c r="M27" s="19">
        <f>E27-G27</f>
        <v>0</v>
      </c>
      <c r="N27" s="19">
        <f>IF(F27=0,0,(G27/F27)*100)</f>
        <v>100</v>
      </c>
      <c r="O27" s="19">
        <f>E27-I27</f>
        <v>0</v>
      </c>
      <c r="P27" s="19">
        <f>F27-I27</f>
        <v>0</v>
      </c>
      <c r="Q27" s="19">
        <f>IF(F27=0,0,(I27/F27)*100)</f>
        <v>100</v>
      </c>
      <c r="R27" s="8"/>
    </row>
    <row r="28" spans="1:18" ht="25.5">
      <c r="A28" s="15">
        <v>0</v>
      </c>
      <c r="B28" s="16" t="s">
        <v>50</v>
      </c>
      <c r="C28" s="17" t="s">
        <v>51</v>
      </c>
      <c r="D28" s="18">
        <v>2344400</v>
      </c>
      <c r="E28" s="18">
        <v>2344400</v>
      </c>
      <c r="F28" s="18">
        <v>2344400</v>
      </c>
      <c r="G28" s="18">
        <v>1256911.8899999999</v>
      </c>
      <c r="H28" s="18">
        <v>0</v>
      </c>
      <c r="I28" s="18">
        <v>1256911.8899999999</v>
      </c>
      <c r="J28" s="18">
        <v>0</v>
      </c>
      <c r="K28" s="18">
        <v>69021.8</v>
      </c>
      <c r="L28" s="19">
        <f>F28-G28</f>
        <v>1087488.1100000001</v>
      </c>
      <c r="M28" s="19">
        <f>E28-G28</f>
        <v>1087488.1100000001</v>
      </c>
      <c r="N28" s="19">
        <f>IF(F28=0,0,(G28/F28)*100)</f>
        <v>53.613371864869478</v>
      </c>
      <c r="O28" s="19">
        <f>E28-I28</f>
        <v>1087488.1100000001</v>
      </c>
      <c r="P28" s="19">
        <f>F28-I28</f>
        <v>1087488.1100000001</v>
      </c>
      <c r="Q28" s="19">
        <f>IF(F28=0,0,(I28/F28)*100)</f>
        <v>53.613371864869478</v>
      </c>
      <c r="R28" s="8"/>
    </row>
    <row r="29" spans="1:18" ht="38.25">
      <c r="A29" s="15">
        <v>0</v>
      </c>
      <c r="B29" s="16" t="s">
        <v>52</v>
      </c>
      <c r="C29" s="17" t="s">
        <v>53</v>
      </c>
      <c r="D29" s="18">
        <v>0</v>
      </c>
      <c r="E29" s="18">
        <v>363506.52</v>
      </c>
      <c r="F29" s="18">
        <v>363506.52</v>
      </c>
      <c r="G29" s="18">
        <v>14683.240000000002</v>
      </c>
      <c r="H29" s="18">
        <v>0</v>
      </c>
      <c r="I29" s="18">
        <v>14683.240000000002</v>
      </c>
      <c r="J29" s="18">
        <v>0</v>
      </c>
      <c r="K29" s="18">
        <v>0</v>
      </c>
      <c r="L29" s="19">
        <f>F29-G29</f>
        <v>348823.28</v>
      </c>
      <c r="M29" s="19">
        <f>E29-G29</f>
        <v>348823.28</v>
      </c>
      <c r="N29" s="19">
        <f>IF(F29=0,0,(G29/F29)*100)</f>
        <v>4.0393333247502685</v>
      </c>
      <c r="O29" s="19">
        <f>E29-I29</f>
        <v>348823.28</v>
      </c>
      <c r="P29" s="19">
        <f>F29-I29</f>
        <v>348823.28</v>
      </c>
      <c r="Q29" s="19">
        <f>IF(F29=0,0,(I29/F29)*100)</f>
        <v>4.0393333247502685</v>
      </c>
      <c r="R29" s="8"/>
    </row>
    <row r="30" spans="1:18" ht="51">
      <c r="A30" s="15">
        <v>0</v>
      </c>
      <c r="B30" s="16" t="s">
        <v>54</v>
      </c>
      <c r="C30" s="17" t="s">
        <v>55</v>
      </c>
      <c r="D30" s="18">
        <v>0</v>
      </c>
      <c r="E30" s="18">
        <v>203822.05000000002</v>
      </c>
      <c r="F30" s="18">
        <v>203822.05000000002</v>
      </c>
      <c r="G30" s="18">
        <v>143624.02000000002</v>
      </c>
      <c r="H30" s="18">
        <v>0</v>
      </c>
      <c r="I30" s="18">
        <v>143624.02000000002</v>
      </c>
      <c r="J30" s="18">
        <v>0</v>
      </c>
      <c r="K30" s="18">
        <v>0</v>
      </c>
      <c r="L30" s="19">
        <f>F30-G30</f>
        <v>60198.03</v>
      </c>
      <c r="M30" s="19">
        <f>E30-G30</f>
        <v>60198.03</v>
      </c>
      <c r="N30" s="19">
        <f>IF(F30=0,0,(G30/F30)*100)</f>
        <v>70.465398616096735</v>
      </c>
      <c r="O30" s="19">
        <f>E30-I30</f>
        <v>60198.03</v>
      </c>
      <c r="P30" s="19">
        <f>F30-I30</f>
        <v>60198.03</v>
      </c>
      <c r="Q30" s="19">
        <f>IF(F30=0,0,(I30/F30)*100)</f>
        <v>70.465398616096735</v>
      </c>
      <c r="R30" s="8"/>
    </row>
    <row r="31" spans="1:18" ht="76.5">
      <c r="A31" s="15">
        <v>0</v>
      </c>
      <c r="B31" s="16" t="s">
        <v>56</v>
      </c>
      <c r="C31" s="17" t="s">
        <v>57</v>
      </c>
      <c r="D31" s="18">
        <v>0</v>
      </c>
      <c r="E31" s="18">
        <v>684253</v>
      </c>
      <c r="F31" s="18">
        <v>684253</v>
      </c>
      <c r="G31" s="18">
        <v>403741.2</v>
      </c>
      <c r="H31" s="18">
        <v>0</v>
      </c>
      <c r="I31" s="18">
        <v>367842</v>
      </c>
      <c r="J31" s="18">
        <v>35899.199999999997</v>
      </c>
      <c r="K31" s="18">
        <v>35899.199999999997</v>
      </c>
      <c r="L31" s="19">
        <f>F31-G31</f>
        <v>280511.8</v>
      </c>
      <c r="M31" s="19">
        <f>E31-G31</f>
        <v>280511.8</v>
      </c>
      <c r="N31" s="19">
        <f>IF(F31=0,0,(G31/F31)*100)</f>
        <v>59.004666402631777</v>
      </c>
      <c r="O31" s="19">
        <f>E31-I31</f>
        <v>316411</v>
      </c>
      <c r="P31" s="19">
        <f>F31-I31</f>
        <v>316411</v>
      </c>
      <c r="Q31" s="19">
        <f>IF(F31=0,0,(I31/F31)*100)</f>
        <v>53.758185934150085</v>
      </c>
      <c r="R31" s="8"/>
    </row>
    <row r="32" spans="1:18" ht="76.5">
      <c r="A32" s="15">
        <v>0</v>
      </c>
      <c r="B32" s="16" t="s">
        <v>58</v>
      </c>
      <c r="C32" s="17" t="s">
        <v>59</v>
      </c>
      <c r="D32" s="18">
        <v>0</v>
      </c>
      <c r="E32" s="18">
        <v>1856567.76</v>
      </c>
      <c r="F32" s="18">
        <v>1856567.76</v>
      </c>
      <c r="G32" s="18">
        <v>946723.22000000009</v>
      </c>
      <c r="H32" s="18">
        <v>20</v>
      </c>
      <c r="I32" s="18">
        <v>862958.42</v>
      </c>
      <c r="J32" s="18">
        <v>83764.800000000003</v>
      </c>
      <c r="K32" s="18">
        <v>83764.800000000003</v>
      </c>
      <c r="L32" s="19">
        <f>F32-G32</f>
        <v>909844.53999999992</v>
      </c>
      <c r="M32" s="19">
        <f>E32-G32</f>
        <v>909844.53999999992</v>
      </c>
      <c r="N32" s="19">
        <f>IF(F32=0,0,(G32/F32)*100)</f>
        <v>50.993195098895825</v>
      </c>
      <c r="O32" s="19">
        <f>E32-I32</f>
        <v>993609.34</v>
      </c>
      <c r="P32" s="19">
        <f>F32-I32</f>
        <v>993609.34</v>
      </c>
      <c r="Q32" s="19">
        <f>IF(F32=0,0,(I32/F32)*100)</f>
        <v>46.481385629577019</v>
      </c>
      <c r="R32" s="8"/>
    </row>
    <row r="33" spans="1:18">
      <c r="A33" s="15">
        <v>0</v>
      </c>
      <c r="B33" s="16" t="s">
        <v>60</v>
      </c>
      <c r="C33" s="17" t="s">
        <v>61</v>
      </c>
      <c r="D33" s="18">
        <v>21053000</v>
      </c>
      <c r="E33" s="18">
        <v>20201000</v>
      </c>
      <c r="F33" s="18">
        <v>20250417.100000001</v>
      </c>
      <c r="G33" s="18">
        <v>11620629.640000001</v>
      </c>
      <c r="H33" s="18">
        <v>0</v>
      </c>
      <c r="I33" s="18">
        <v>12094353</v>
      </c>
      <c r="J33" s="18">
        <v>0</v>
      </c>
      <c r="K33" s="18">
        <v>0</v>
      </c>
      <c r="L33" s="19">
        <f>F33-G33</f>
        <v>8629787.4600000009</v>
      </c>
      <c r="M33" s="19">
        <f>E33-G33</f>
        <v>8580370.3599999994</v>
      </c>
      <c r="N33" s="19">
        <f>IF(F33=0,0,(G33/F33)*100)</f>
        <v>57.384643400752466</v>
      </c>
      <c r="O33" s="19">
        <f>E33-I33</f>
        <v>8106647</v>
      </c>
      <c r="P33" s="19">
        <f>F33-I33</f>
        <v>8156064.1000000015</v>
      </c>
      <c r="Q33" s="19">
        <f>IF(F33=0,0,(I33/F33)*100)</f>
        <v>59.723969833688017</v>
      </c>
      <c r="R33" s="8"/>
    </row>
    <row r="34" spans="1:18" ht="51">
      <c r="A34" s="15">
        <v>0</v>
      </c>
      <c r="B34" s="16" t="s">
        <v>62</v>
      </c>
      <c r="C34" s="17" t="s">
        <v>63</v>
      </c>
      <c r="D34" s="18">
        <v>0</v>
      </c>
      <c r="E34" s="18">
        <v>26162446</v>
      </c>
      <c r="F34" s="18">
        <v>26162446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9">
        <f>F34-G34</f>
        <v>26162446</v>
      </c>
      <c r="M34" s="19">
        <f>E34-G34</f>
        <v>26162446</v>
      </c>
      <c r="N34" s="19">
        <f>IF(F34=0,0,(G34/F34)*100)</f>
        <v>0</v>
      </c>
      <c r="O34" s="19">
        <f>E34-I34</f>
        <v>26162446</v>
      </c>
      <c r="P34" s="19">
        <f>F34-I34</f>
        <v>26162446</v>
      </c>
      <c r="Q34" s="19">
        <f>IF(F34=0,0,(I34/F34)*100)</f>
        <v>0</v>
      </c>
      <c r="R34" s="8"/>
    </row>
    <row r="35" spans="1:18" ht="51">
      <c r="A35" s="15">
        <v>0</v>
      </c>
      <c r="B35" s="16" t="s">
        <v>64</v>
      </c>
      <c r="C35" s="17" t="s">
        <v>65</v>
      </c>
      <c r="D35" s="18">
        <v>0</v>
      </c>
      <c r="E35" s="18">
        <v>24629522</v>
      </c>
      <c r="F35" s="18">
        <v>24629522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f>F35-G35</f>
        <v>24629522</v>
      </c>
      <c r="M35" s="19">
        <f>E35-G35</f>
        <v>24629522</v>
      </c>
      <c r="N35" s="19">
        <f>IF(F35=0,0,(G35/F35)*100)</f>
        <v>0</v>
      </c>
      <c r="O35" s="19">
        <f>E35-I35</f>
        <v>24629522</v>
      </c>
      <c r="P35" s="19">
        <f>F35-I35</f>
        <v>24629522</v>
      </c>
      <c r="Q35" s="19">
        <f>IF(F35=0,0,(I35/F35)*100)</f>
        <v>0</v>
      </c>
      <c r="R35" s="8"/>
    </row>
    <row r="36" spans="1:18">
      <c r="A36" s="15">
        <v>1</v>
      </c>
      <c r="B36" s="16" t="s">
        <v>66</v>
      </c>
      <c r="C36" s="17" t="s">
        <v>67</v>
      </c>
      <c r="D36" s="18">
        <v>43633000</v>
      </c>
      <c r="E36" s="18">
        <v>58858514</v>
      </c>
      <c r="F36" s="18">
        <f>F37+F38+F39+F40+F41</f>
        <v>58858514</v>
      </c>
      <c r="G36" s="18">
        <v>18350198.75</v>
      </c>
      <c r="H36" s="18">
        <v>0</v>
      </c>
      <c r="I36" s="18">
        <v>17902653.880000003</v>
      </c>
      <c r="J36" s="18">
        <v>447544.87</v>
      </c>
      <c r="K36" s="18">
        <v>380156.77</v>
      </c>
      <c r="L36" s="19">
        <f>F36-G36</f>
        <v>40508315.25</v>
      </c>
      <c r="M36" s="19">
        <f>E36-G36</f>
        <v>40508315.25</v>
      </c>
      <c r="N36" s="19">
        <f>IF(F36=0,0,(G36/F36)*100)</f>
        <v>31.17679584978989</v>
      </c>
      <c r="O36" s="19">
        <f>E36-I36</f>
        <v>40955860.119999997</v>
      </c>
      <c r="P36" s="19">
        <f>F36-I36</f>
        <v>40955860.119999997</v>
      </c>
      <c r="Q36" s="19">
        <f>IF(F36=0,0,(I36/F36)*100)</f>
        <v>30.416421794135008</v>
      </c>
      <c r="R36" s="8"/>
    </row>
    <row r="37" spans="1:18" ht="25.5">
      <c r="A37" s="15">
        <v>0</v>
      </c>
      <c r="B37" s="16" t="s">
        <v>68</v>
      </c>
      <c r="C37" s="17" t="s">
        <v>69</v>
      </c>
      <c r="D37" s="18">
        <v>34723000</v>
      </c>
      <c r="E37" s="18">
        <v>49478514</v>
      </c>
      <c r="F37" s="18">
        <v>49478514</v>
      </c>
      <c r="G37" s="18">
        <v>13231897.289999999</v>
      </c>
      <c r="H37" s="18">
        <v>0</v>
      </c>
      <c r="I37" s="18">
        <v>12978281.810000001</v>
      </c>
      <c r="J37" s="18">
        <v>253615.48</v>
      </c>
      <c r="K37" s="18">
        <v>211327.43</v>
      </c>
      <c r="L37" s="19">
        <f>F37-G37</f>
        <v>36246616.710000001</v>
      </c>
      <c r="M37" s="19">
        <f>E37-G37</f>
        <v>36246616.710000001</v>
      </c>
      <c r="N37" s="19">
        <f>IF(F37=0,0,(G37/F37)*100)</f>
        <v>26.74271359483431</v>
      </c>
      <c r="O37" s="19">
        <f>E37-I37</f>
        <v>36500232.189999998</v>
      </c>
      <c r="P37" s="19">
        <f>F37-I37</f>
        <v>36500232.189999998</v>
      </c>
      <c r="Q37" s="19">
        <f>IF(F37=0,0,(I37/F37)*100)</f>
        <v>26.230136600302913</v>
      </c>
      <c r="R37" s="8"/>
    </row>
    <row r="38" spans="1:18">
      <c r="A38" s="15">
        <v>0</v>
      </c>
      <c r="B38" s="16" t="s">
        <v>70</v>
      </c>
      <c r="C38" s="17" t="s">
        <v>71</v>
      </c>
      <c r="D38" s="18">
        <v>389000</v>
      </c>
      <c r="E38" s="18">
        <v>389000</v>
      </c>
      <c r="F38" s="18">
        <v>389000</v>
      </c>
      <c r="G38" s="18">
        <v>195113.72</v>
      </c>
      <c r="H38" s="18">
        <v>0</v>
      </c>
      <c r="I38" s="18">
        <v>195113.72</v>
      </c>
      <c r="J38" s="18">
        <v>0</v>
      </c>
      <c r="K38" s="18">
        <v>0</v>
      </c>
      <c r="L38" s="19">
        <f>F38-G38</f>
        <v>193886.28</v>
      </c>
      <c r="M38" s="19">
        <f>E38-G38</f>
        <v>193886.28</v>
      </c>
      <c r="N38" s="19">
        <f>IF(F38=0,0,(G38/F38)*100)</f>
        <v>50.157768637532129</v>
      </c>
      <c r="O38" s="19">
        <f>E38-I38</f>
        <v>193886.28</v>
      </c>
      <c r="P38" s="19">
        <f>F38-I38</f>
        <v>193886.28</v>
      </c>
      <c r="Q38" s="19">
        <f>IF(F38=0,0,(I38/F38)*100)</f>
        <v>50.157768637532129</v>
      </c>
      <c r="R38" s="8"/>
    </row>
    <row r="39" spans="1:18" ht="38.25">
      <c r="A39" s="15">
        <v>0</v>
      </c>
      <c r="B39" s="16" t="s">
        <v>72</v>
      </c>
      <c r="C39" s="17" t="s">
        <v>73</v>
      </c>
      <c r="D39" s="18">
        <v>1612000</v>
      </c>
      <c r="E39" s="18">
        <v>2012000</v>
      </c>
      <c r="F39" s="18">
        <v>2012000</v>
      </c>
      <c r="G39" s="18">
        <v>878279.39</v>
      </c>
      <c r="H39" s="18">
        <v>0</v>
      </c>
      <c r="I39" s="18">
        <v>853179.34</v>
      </c>
      <c r="J39" s="18">
        <v>25100.05</v>
      </c>
      <c r="K39" s="18">
        <v>0</v>
      </c>
      <c r="L39" s="19">
        <f>F39-G39</f>
        <v>1133720.6099999999</v>
      </c>
      <c r="M39" s="19">
        <f>E39-G39</f>
        <v>1133720.6099999999</v>
      </c>
      <c r="N39" s="19">
        <f>IF(F39=0,0,(G39/F39)*100)</f>
        <v>43.652057157057655</v>
      </c>
      <c r="O39" s="19">
        <f>E39-I39</f>
        <v>1158820.6600000001</v>
      </c>
      <c r="P39" s="19">
        <f>F39-I39</f>
        <v>1158820.6600000001</v>
      </c>
      <c r="Q39" s="19">
        <f>IF(F39=0,0,(I39/F39)*100)</f>
        <v>42.404539761431408</v>
      </c>
      <c r="R39" s="8"/>
    </row>
    <row r="40" spans="1:18" ht="25.5">
      <c r="A40" s="15">
        <v>0</v>
      </c>
      <c r="B40" s="16" t="s">
        <v>74</v>
      </c>
      <c r="C40" s="17" t="s">
        <v>75</v>
      </c>
      <c r="D40" s="18">
        <v>400000</v>
      </c>
      <c r="E40" s="18">
        <v>470000</v>
      </c>
      <c r="F40" s="18">
        <v>470000</v>
      </c>
      <c r="G40" s="18">
        <v>144407.01999999999</v>
      </c>
      <c r="H40" s="18">
        <v>0</v>
      </c>
      <c r="I40" s="18">
        <v>144407.01999999999</v>
      </c>
      <c r="J40" s="18">
        <v>0</v>
      </c>
      <c r="K40" s="18">
        <v>0</v>
      </c>
      <c r="L40" s="19">
        <f>F40-G40</f>
        <v>325592.98</v>
      </c>
      <c r="M40" s="19">
        <f>E40-G40</f>
        <v>325592.98</v>
      </c>
      <c r="N40" s="19">
        <f>IF(F40=0,0,(G40/F40)*100)</f>
        <v>30.724897872340424</v>
      </c>
      <c r="O40" s="19">
        <f>E40-I40</f>
        <v>325592.98</v>
      </c>
      <c r="P40" s="19">
        <f>F40-I40</f>
        <v>325592.98</v>
      </c>
      <c r="Q40" s="19">
        <f>IF(F40=0,0,(I40/F40)*100)</f>
        <v>30.724897872340424</v>
      </c>
      <c r="R40" s="8"/>
    </row>
    <row r="41" spans="1:18">
      <c r="A41" s="15">
        <v>0</v>
      </c>
      <c r="B41" s="16" t="s">
        <v>76</v>
      </c>
      <c r="C41" s="17" t="s">
        <v>77</v>
      </c>
      <c r="D41" s="18">
        <v>6509000</v>
      </c>
      <c r="E41" s="18">
        <v>6509000</v>
      </c>
      <c r="F41" s="18">
        <v>6509000</v>
      </c>
      <c r="G41" s="18">
        <v>3900501.33</v>
      </c>
      <c r="H41" s="18">
        <v>0</v>
      </c>
      <c r="I41" s="18">
        <v>3731671.99</v>
      </c>
      <c r="J41" s="18">
        <v>168829.34</v>
      </c>
      <c r="K41" s="18">
        <v>168829.34</v>
      </c>
      <c r="L41" s="19">
        <f>F41-G41</f>
        <v>2608498.67</v>
      </c>
      <c r="M41" s="19">
        <f>E41-G41</f>
        <v>2608498.67</v>
      </c>
      <c r="N41" s="19">
        <f>IF(F41=0,0,(G41/F41)*100)</f>
        <v>59.924740052235371</v>
      </c>
      <c r="O41" s="19">
        <f>E41-I41</f>
        <v>2777328.01</v>
      </c>
      <c r="P41" s="19">
        <f>F41-I41</f>
        <v>2777328.01</v>
      </c>
      <c r="Q41" s="19">
        <f>IF(F41=0,0,(I41/F41)*100)</f>
        <v>57.330956982639428</v>
      </c>
      <c r="R41" s="8"/>
    </row>
    <row r="42" spans="1:18">
      <c r="A42" s="15">
        <v>1</v>
      </c>
      <c r="B42" s="16" t="s">
        <v>78</v>
      </c>
      <c r="C42" s="17" t="s">
        <v>79</v>
      </c>
      <c r="D42" s="18">
        <v>43913401</v>
      </c>
      <c r="E42" s="18">
        <v>50265135</v>
      </c>
      <c r="F42" s="18">
        <f>F43+F44+F45+F46+F47+F48+F49+F50+F51+F52+F53+F54+F55+F56+F57+F58+F59+F60+F61+F62</f>
        <v>56760313.570000008</v>
      </c>
      <c r="G42" s="18">
        <v>29893163.759999998</v>
      </c>
      <c r="H42" s="18">
        <v>0</v>
      </c>
      <c r="I42" s="18">
        <v>36385670.769999996</v>
      </c>
      <c r="J42" s="18">
        <v>85172.87999999999</v>
      </c>
      <c r="K42" s="18">
        <v>97908.159999999989</v>
      </c>
      <c r="L42" s="19">
        <f>F42-G42</f>
        <v>26867149.81000001</v>
      </c>
      <c r="M42" s="19">
        <f>E42-G42</f>
        <v>20371971.240000002</v>
      </c>
      <c r="N42" s="19">
        <f>IF(F42=0,0,(G42/F42)*100)</f>
        <v>52.665607146680173</v>
      </c>
      <c r="O42" s="19">
        <f>E42-I42</f>
        <v>13879464.230000004</v>
      </c>
      <c r="P42" s="19">
        <f>F42-I42</f>
        <v>20374642.800000012</v>
      </c>
      <c r="Q42" s="19">
        <f>IF(F42=0,0,(I42/F42)*100)</f>
        <v>64.104069342617606</v>
      </c>
      <c r="R42" s="8"/>
    </row>
    <row r="43" spans="1:18" ht="25.5">
      <c r="A43" s="15">
        <v>0</v>
      </c>
      <c r="B43" s="16" t="s">
        <v>80</v>
      </c>
      <c r="C43" s="17" t="s">
        <v>81</v>
      </c>
      <c r="D43" s="18">
        <v>30000</v>
      </c>
      <c r="E43" s="18">
        <v>30000</v>
      </c>
      <c r="F43" s="18">
        <v>30000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9">
        <f>F43-G43</f>
        <v>30000</v>
      </c>
      <c r="M43" s="19">
        <f>E43-G43</f>
        <v>30000</v>
      </c>
      <c r="N43" s="19">
        <f>IF(F43=0,0,(G43/F43)*100)</f>
        <v>0</v>
      </c>
      <c r="O43" s="19">
        <f>E43-I43</f>
        <v>30000</v>
      </c>
      <c r="P43" s="19">
        <f>F43-I43</f>
        <v>30000</v>
      </c>
      <c r="Q43" s="19">
        <f>IF(F43=0,0,(I43/F43)*100)</f>
        <v>0</v>
      </c>
      <c r="R43" s="8"/>
    </row>
    <row r="44" spans="1:18" ht="25.5">
      <c r="A44" s="15">
        <v>0</v>
      </c>
      <c r="B44" s="16" t="s">
        <v>82</v>
      </c>
      <c r="C44" s="17" t="s">
        <v>83</v>
      </c>
      <c r="D44" s="18">
        <v>3246500</v>
      </c>
      <c r="E44" s="18">
        <v>3246500</v>
      </c>
      <c r="F44" s="18">
        <v>3246500</v>
      </c>
      <c r="G44" s="18">
        <v>1918071.1099999999</v>
      </c>
      <c r="H44" s="18">
        <v>0</v>
      </c>
      <c r="I44" s="18">
        <v>1846018.63</v>
      </c>
      <c r="J44" s="18">
        <v>72052.479999999996</v>
      </c>
      <c r="K44" s="18">
        <v>72052.479999999996</v>
      </c>
      <c r="L44" s="19">
        <f>F44-G44</f>
        <v>1328428.8900000001</v>
      </c>
      <c r="M44" s="19">
        <f>E44-G44</f>
        <v>1328428.8900000001</v>
      </c>
      <c r="N44" s="19">
        <f>IF(F44=0,0,(G44/F44)*100)</f>
        <v>59.081198521484666</v>
      </c>
      <c r="O44" s="19">
        <f>E44-I44</f>
        <v>1400481.37</v>
      </c>
      <c r="P44" s="19">
        <f>F44-I44</f>
        <v>1400481.37</v>
      </c>
      <c r="Q44" s="19">
        <f>IF(F44=0,0,(I44/F44)*100)</f>
        <v>56.861809025103959</v>
      </c>
      <c r="R44" s="8"/>
    </row>
    <row r="45" spans="1:18" ht="38.25">
      <c r="A45" s="15">
        <v>0</v>
      </c>
      <c r="B45" s="16" t="s">
        <v>84</v>
      </c>
      <c r="C45" s="17" t="s">
        <v>85</v>
      </c>
      <c r="D45" s="18">
        <v>90000</v>
      </c>
      <c r="E45" s="18">
        <v>90000</v>
      </c>
      <c r="F45" s="18">
        <v>90000</v>
      </c>
      <c r="G45" s="18">
        <v>51924.13</v>
      </c>
      <c r="H45" s="18">
        <v>0</v>
      </c>
      <c r="I45" s="18">
        <v>45147.73</v>
      </c>
      <c r="J45" s="18">
        <v>6776.4</v>
      </c>
      <c r="K45" s="18">
        <v>6776.4</v>
      </c>
      <c r="L45" s="19">
        <f>F45-G45</f>
        <v>38075.870000000003</v>
      </c>
      <c r="M45" s="19">
        <f>E45-G45</f>
        <v>38075.870000000003</v>
      </c>
      <c r="N45" s="19">
        <f>IF(F45=0,0,(G45/F45)*100)</f>
        <v>57.69347777777778</v>
      </c>
      <c r="O45" s="19">
        <f>E45-I45</f>
        <v>44852.27</v>
      </c>
      <c r="P45" s="19">
        <f>F45-I45</f>
        <v>44852.27</v>
      </c>
      <c r="Q45" s="19">
        <f>IF(F45=0,0,(I45/F45)*100)</f>
        <v>50.164144444444446</v>
      </c>
      <c r="R45" s="8"/>
    </row>
    <row r="46" spans="1:18" ht="25.5">
      <c r="A46" s="15">
        <v>0</v>
      </c>
      <c r="B46" s="16" t="s">
        <v>86</v>
      </c>
      <c r="C46" s="17" t="s">
        <v>87</v>
      </c>
      <c r="D46" s="18">
        <v>8544000</v>
      </c>
      <c r="E46" s="18">
        <v>12580800</v>
      </c>
      <c r="F46" s="18">
        <v>12580800</v>
      </c>
      <c r="G46" s="18">
        <v>9175460.5199999996</v>
      </c>
      <c r="H46" s="18">
        <v>0</v>
      </c>
      <c r="I46" s="18">
        <v>9175460.5199999996</v>
      </c>
      <c r="J46" s="18">
        <v>0</v>
      </c>
      <c r="K46" s="18">
        <v>0</v>
      </c>
      <c r="L46" s="19">
        <f>F46-G46</f>
        <v>3405339.4800000004</v>
      </c>
      <c r="M46" s="19">
        <f>E46-G46</f>
        <v>3405339.4800000004</v>
      </c>
      <c r="N46" s="19">
        <f>IF(F46=0,0,(G46/F46)*100)</f>
        <v>72.932250095383438</v>
      </c>
      <c r="O46" s="19">
        <f>E46-I46</f>
        <v>3405339.4800000004</v>
      </c>
      <c r="P46" s="19">
        <f>F46-I46</f>
        <v>3405339.4800000004</v>
      </c>
      <c r="Q46" s="19">
        <f>IF(F46=0,0,(I46/F46)*100)</f>
        <v>72.932250095383438</v>
      </c>
      <c r="R46" s="8"/>
    </row>
    <row r="47" spans="1:18" ht="25.5">
      <c r="A47" s="15">
        <v>0</v>
      </c>
      <c r="B47" s="16" t="s">
        <v>88</v>
      </c>
      <c r="C47" s="17" t="s">
        <v>89</v>
      </c>
      <c r="D47" s="18">
        <v>167000</v>
      </c>
      <c r="E47" s="18">
        <v>167000</v>
      </c>
      <c r="F47" s="18">
        <v>167000</v>
      </c>
      <c r="G47" s="18">
        <v>75738.240000000005</v>
      </c>
      <c r="H47" s="18">
        <v>0</v>
      </c>
      <c r="I47" s="18">
        <v>75738.240000000005</v>
      </c>
      <c r="J47" s="18">
        <v>0</v>
      </c>
      <c r="K47" s="18">
        <v>0</v>
      </c>
      <c r="L47" s="19">
        <f>F47-G47</f>
        <v>91261.759999999995</v>
      </c>
      <c r="M47" s="19">
        <f>E47-G47</f>
        <v>91261.759999999995</v>
      </c>
      <c r="N47" s="19">
        <f>IF(F47=0,0,(G47/F47)*100)</f>
        <v>45.352239520958086</v>
      </c>
      <c r="O47" s="19">
        <f>E47-I47</f>
        <v>91261.759999999995</v>
      </c>
      <c r="P47" s="19">
        <f>F47-I47</f>
        <v>91261.759999999995</v>
      </c>
      <c r="Q47" s="19">
        <f>IF(F47=0,0,(I47/F47)*100)</f>
        <v>45.352239520958086</v>
      </c>
      <c r="R47" s="8"/>
    </row>
    <row r="48" spans="1:18" ht="25.5">
      <c r="A48" s="15">
        <v>0</v>
      </c>
      <c r="B48" s="16" t="s">
        <v>90</v>
      </c>
      <c r="C48" s="17" t="s">
        <v>91</v>
      </c>
      <c r="D48" s="18">
        <v>363000</v>
      </c>
      <c r="E48" s="18">
        <v>363000</v>
      </c>
      <c r="F48" s="18">
        <v>363000</v>
      </c>
      <c r="G48" s="18">
        <v>173774.42</v>
      </c>
      <c r="H48" s="18">
        <v>0</v>
      </c>
      <c r="I48" s="18">
        <v>173774.42</v>
      </c>
      <c r="J48" s="18">
        <v>0</v>
      </c>
      <c r="K48" s="18">
        <v>0</v>
      </c>
      <c r="L48" s="19">
        <f>F48-G48</f>
        <v>189225.58</v>
      </c>
      <c r="M48" s="19">
        <f>E48-G48</f>
        <v>189225.58</v>
      </c>
      <c r="N48" s="19">
        <f>IF(F48=0,0,(G48/F48)*100)</f>
        <v>47.871741046831964</v>
      </c>
      <c r="O48" s="19">
        <f>E48-I48</f>
        <v>189225.58</v>
      </c>
      <c r="P48" s="19">
        <f>F48-I48</f>
        <v>189225.58</v>
      </c>
      <c r="Q48" s="19">
        <f>IF(F48=0,0,(I48/F48)*100)</f>
        <v>47.871741046831964</v>
      </c>
      <c r="R48" s="8"/>
    </row>
    <row r="49" spans="1:18" ht="38.25">
      <c r="A49" s="15">
        <v>0</v>
      </c>
      <c r="B49" s="16" t="s">
        <v>92</v>
      </c>
      <c r="C49" s="17" t="s">
        <v>93</v>
      </c>
      <c r="D49" s="18">
        <v>2000000</v>
      </c>
      <c r="E49" s="18">
        <v>2800000</v>
      </c>
      <c r="F49" s="18">
        <v>2800000</v>
      </c>
      <c r="G49" s="18">
        <v>1559085.09</v>
      </c>
      <c r="H49" s="18">
        <v>0</v>
      </c>
      <c r="I49" s="18">
        <v>1559085.09</v>
      </c>
      <c r="J49" s="18">
        <v>0</v>
      </c>
      <c r="K49" s="18">
        <v>0</v>
      </c>
      <c r="L49" s="19">
        <f>F49-G49</f>
        <v>1240914.9099999999</v>
      </c>
      <c r="M49" s="19">
        <f>E49-G49</f>
        <v>1240914.9099999999</v>
      </c>
      <c r="N49" s="19">
        <f>IF(F49=0,0,(G49/F49)*100)</f>
        <v>55.681610357142866</v>
      </c>
      <c r="O49" s="19">
        <f>E49-I49</f>
        <v>1240914.9099999999</v>
      </c>
      <c r="P49" s="19">
        <f>F49-I49</f>
        <v>1240914.9099999999</v>
      </c>
      <c r="Q49" s="19">
        <f>IF(F49=0,0,(I49/F49)*100)</f>
        <v>55.681610357142866</v>
      </c>
      <c r="R49" s="8"/>
    </row>
    <row r="50" spans="1:18" ht="25.5">
      <c r="A50" s="15">
        <v>0</v>
      </c>
      <c r="B50" s="16" t="s">
        <v>94</v>
      </c>
      <c r="C50" s="17" t="s">
        <v>95</v>
      </c>
      <c r="D50" s="18">
        <v>1900000</v>
      </c>
      <c r="E50" s="18">
        <v>1900000</v>
      </c>
      <c r="F50" s="18">
        <v>1900000</v>
      </c>
      <c r="G50" s="18">
        <v>882453.04</v>
      </c>
      <c r="H50" s="18">
        <v>0</v>
      </c>
      <c r="I50" s="18">
        <v>882453.04</v>
      </c>
      <c r="J50" s="18">
        <v>0</v>
      </c>
      <c r="K50" s="18">
        <v>0</v>
      </c>
      <c r="L50" s="19">
        <f>F50-G50</f>
        <v>1017546.96</v>
      </c>
      <c r="M50" s="19">
        <f>E50-G50</f>
        <v>1017546.96</v>
      </c>
      <c r="N50" s="19">
        <f>IF(F50=0,0,(G50/F50)*100)</f>
        <v>46.444896842105265</v>
      </c>
      <c r="O50" s="19">
        <f>E50-I50</f>
        <v>1017546.96</v>
      </c>
      <c r="P50" s="19">
        <f>F50-I50</f>
        <v>1017546.96</v>
      </c>
      <c r="Q50" s="19">
        <f>IF(F50=0,0,(I50/F50)*100)</f>
        <v>46.444896842105265</v>
      </c>
      <c r="R50" s="8"/>
    </row>
    <row r="51" spans="1:18" ht="25.5">
      <c r="A51" s="15">
        <v>0</v>
      </c>
      <c r="B51" s="16" t="s">
        <v>96</v>
      </c>
      <c r="C51" s="17" t="s">
        <v>97</v>
      </c>
      <c r="D51" s="18">
        <v>0</v>
      </c>
      <c r="E51" s="18">
        <v>81300</v>
      </c>
      <c r="F51" s="18">
        <v>81300</v>
      </c>
      <c r="G51" s="18">
        <v>42335.55</v>
      </c>
      <c r="H51" s="18">
        <v>0</v>
      </c>
      <c r="I51" s="18">
        <v>42335.55</v>
      </c>
      <c r="J51" s="18">
        <v>0</v>
      </c>
      <c r="K51" s="18">
        <v>0</v>
      </c>
      <c r="L51" s="19">
        <f>F51-G51</f>
        <v>38964.449999999997</v>
      </c>
      <c r="M51" s="19">
        <f>E51-G51</f>
        <v>38964.449999999997</v>
      </c>
      <c r="N51" s="19">
        <f>IF(F51=0,0,(G51/F51)*100)</f>
        <v>52.073247232472333</v>
      </c>
      <c r="O51" s="19">
        <f>E51-I51</f>
        <v>38964.449999999997</v>
      </c>
      <c r="P51" s="19">
        <f>F51-I51</f>
        <v>38964.449999999997</v>
      </c>
      <c r="Q51" s="19">
        <f>IF(F51=0,0,(I51/F51)*100)</f>
        <v>52.073247232472333</v>
      </c>
      <c r="R51" s="8"/>
    </row>
    <row r="52" spans="1:18" ht="25.5">
      <c r="A52" s="15">
        <v>0</v>
      </c>
      <c r="B52" s="16" t="s">
        <v>98</v>
      </c>
      <c r="C52" s="17" t="s">
        <v>99</v>
      </c>
      <c r="D52" s="18">
        <v>398000</v>
      </c>
      <c r="E52" s="18">
        <v>398000</v>
      </c>
      <c r="F52" s="18">
        <v>398000</v>
      </c>
      <c r="G52" s="18">
        <v>150983.76</v>
      </c>
      <c r="H52" s="18">
        <v>0</v>
      </c>
      <c r="I52" s="18">
        <v>150983.76</v>
      </c>
      <c r="J52" s="18">
        <v>0</v>
      </c>
      <c r="K52" s="18">
        <v>0</v>
      </c>
      <c r="L52" s="19">
        <f>F52-G52</f>
        <v>247016.24</v>
      </c>
      <c r="M52" s="19">
        <f>E52-G52</f>
        <v>247016.24</v>
      </c>
      <c r="N52" s="19">
        <f>IF(F52=0,0,(G52/F52)*100)</f>
        <v>37.935618090452259</v>
      </c>
      <c r="O52" s="19">
        <f>E52-I52</f>
        <v>247016.24</v>
      </c>
      <c r="P52" s="19">
        <f>F52-I52</f>
        <v>247016.24</v>
      </c>
      <c r="Q52" s="19">
        <f>IF(F52=0,0,(I52/F52)*100)</f>
        <v>37.935618090452259</v>
      </c>
      <c r="R52" s="8"/>
    </row>
    <row r="53" spans="1:18" ht="51">
      <c r="A53" s="15">
        <v>0</v>
      </c>
      <c r="B53" s="16" t="s">
        <v>100</v>
      </c>
      <c r="C53" s="17" t="s">
        <v>101</v>
      </c>
      <c r="D53" s="18">
        <v>13389501</v>
      </c>
      <c r="E53" s="18">
        <v>13541501</v>
      </c>
      <c r="F53" s="18">
        <v>19558639.760000002</v>
      </c>
      <c r="G53" s="18">
        <v>7372123.7100000009</v>
      </c>
      <c r="H53" s="18">
        <v>0</v>
      </c>
      <c r="I53" s="18">
        <v>13571763.789999999</v>
      </c>
      <c r="J53" s="18">
        <v>0</v>
      </c>
      <c r="K53" s="18">
        <v>15265.28</v>
      </c>
      <c r="L53" s="19">
        <f>F53-G53</f>
        <v>12186516.050000001</v>
      </c>
      <c r="M53" s="19">
        <f>E53-G53</f>
        <v>6169377.2899999991</v>
      </c>
      <c r="N53" s="19">
        <f>IF(F53=0,0,(G53/F53)*100)</f>
        <v>37.692415221415175</v>
      </c>
      <c r="O53" s="19">
        <f>E53-I53</f>
        <v>-30262.789999999106</v>
      </c>
      <c r="P53" s="19">
        <f>F53-I53</f>
        <v>5986875.9700000025</v>
      </c>
      <c r="Q53" s="19">
        <f>IF(F53=0,0,(I53/F53)*100)</f>
        <v>69.390120972298121</v>
      </c>
      <c r="R53" s="8"/>
    </row>
    <row r="54" spans="1:18" ht="25.5">
      <c r="A54" s="15">
        <v>0</v>
      </c>
      <c r="B54" s="16" t="s">
        <v>102</v>
      </c>
      <c r="C54" s="17" t="s">
        <v>103</v>
      </c>
      <c r="D54" s="18">
        <v>4779400</v>
      </c>
      <c r="E54" s="18">
        <v>4779400</v>
      </c>
      <c r="F54" s="18">
        <v>4893214.9800000004</v>
      </c>
      <c r="G54" s="18">
        <v>2733051.17</v>
      </c>
      <c r="H54" s="18">
        <v>0</v>
      </c>
      <c r="I54" s="18">
        <v>2845552.15</v>
      </c>
      <c r="J54" s="18">
        <v>1314</v>
      </c>
      <c r="K54" s="18">
        <v>1314</v>
      </c>
      <c r="L54" s="19">
        <f>F54-G54</f>
        <v>2160163.8100000005</v>
      </c>
      <c r="M54" s="19">
        <f>E54-G54</f>
        <v>2046348.83</v>
      </c>
      <c r="N54" s="19">
        <f>IF(F54=0,0,(G54/F54)*100)</f>
        <v>55.853895264581233</v>
      </c>
      <c r="O54" s="19">
        <f>E54-I54</f>
        <v>1933847.85</v>
      </c>
      <c r="P54" s="19">
        <f>F54-I54</f>
        <v>2047662.8300000005</v>
      </c>
      <c r="Q54" s="19">
        <f>IF(F54=0,0,(I54/F54)*100)</f>
        <v>58.153017221409712</v>
      </c>
      <c r="R54" s="8"/>
    </row>
    <row r="55" spans="1:18" ht="63.75">
      <c r="A55" s="15">
        <v>0</v>
      </c>
      <c r="B55" s="16" t="s">
        <v>104</v>
      </c>
      <c r="C55" s="17" t="s">
        <v>105</v>
      </c>
      <c r="D55" s="18">
        <v>5510000</v>
      </c>
      <c r="E55" s="18">
        <v>4710000</v>
      </c>
      <c r="F55" s="18">
        <v>4710000</v>
      </c>
      <c r="G55" s="18">
        <v>1518835.59</v>
      </c>
      <c r="H55" s="18">
        <v>0</v>
      </c>
      <c r="I55" s="18">
        <v>1518835.59</v>
      </c>
      <c r="J55" s="18">
        <v>0</v>
      </c>
      <c r="K55" s="18">
        <v>0</v>
      </c>
      <c r="L55" s="19">
        <f>F55-G55</f>
        <v>3191164.41</v>
      </c>
      <c r="M55" s="19">
        <f>E55-G55</f>
        <v>3191164.41</v>
      </c>
      <c r="N55" s="19">
        <f>IF(F55=0,0,(G55/F55)*100)</f>
        <v>32.247040127388537</v>
      </c>
      <c r="O55" s="19">
        <f>E55-I55</f>
        <v>3191164.41</v>
      </c>
      <c r="P55" s="19">
        <f>F55-I55</f>
        <v>3191164.41</v>
      </c>
      <c r="Q55" s="19">
        <f>IF(F55=0,0,(I55/F55)*100)</f>
        <v>32.247040127388537</v>
      </c>
      <c r="R55" s="8"/>
    </row>
    <row r="56" spans="1:18" ht="51">
      <c r="A56" s="15">
        <v>0</v>
      </c>
      <c r="B56" s="16" t="s">
        <v>106</v>
      </c>
      <c r="C56" s="17" t="s">
        <v>107</v>
      </c>
      <c r="D56" s="18">
        <v>2200000</v>
      </c>
      <c r="E56" s="18">
        <v>2200000</v>
      </c>
      <c r="F56" s="18">
        <v>2200000</v>
      </c>
      <c r="G56" s="18">
        <v>1823248.12</v>
      </c>
      <c r="H56" s="18">
        <v>0</v>
      </c>
      <c r="I56" s="18">
        <v>1823248.12</v>
      </c>
      <c r="J56" s="18">
        <v>0</v>
      </c>
      <c r="K56" s="18">
        <v>0</v>
      </c>
      <c r="L56" s="19">
        <f>F56-G56</f>
        <v>376751.87999999989</v>
      </c>
      <c r="M56" s="19">
        <f>E56-G56</f>
        <v>376751.87999999989</v>
      </c>
      <c r="N56" s="19">
        <f>IF(F56=0,0,(G56/F56)*100)</f>
        <v>82.874914545454544</v>
      </c>
      <c r="O56" s="19">
        <f>E56-I56</f>
        <v>376751.87999999989</v>
      </c>
      <c r="P56" s="19">
        <f>F56-I56</f>
        <v>376751.87999999989</v>
      </c>
      <c r="Q56" s="19">
        <f>IF(F56=0,0,(I56/F56)*100)</f>
        <v>82.874914545454544</v>
      </c>
      <c r="R56" s="8"/>
    </row>
    <row r="57" spans="1:18" ht="38.25">
      <c r="A57" s="15">
        <v>0</v>
      </c>
      <c r="B57" s="16" t="s">
        <v>108</v>
      </c>
      <c r="C57" s="17" t="s">
        <v>85</v>
      </c>
      <c r="D57" s="18">
        <v>50000</v>
      </c>
      <c r="E57" s="18">
        <v>50000</v>
      </c>
      <c r="F57" s="18">
        <v>50000</v>
      </c>
      <c r="G57" s="18">
        <v>1349.14</v>
      </c>
      <c r="H57" s="18">
        <v>0</v>
      </c>
      <c r="I57" s="18">
        <v>1349.14</v>
      </c>
      <c r="J57" s="18">
        <v>0</v>
      </c>
      <c r="K57" s="18">
        <v>0</v>
      </c>
      <c r="L57" s="19">
        <f>F57-G57</f>
        <v>48650.86</v>
      </c>
      <c r="M57" s="19">
        <f>E57-G57</f>
        <v>48650.86</v>
      </c>
      <c r="N57" s="19">
        <f>IF(F57=0,0,(G57/F57)*100)</f>
        <v>2.69828</v>
      </c>
      <c r="O57" s="19">
        <f>E57-I57</f>
        <v>48650.86</v>
      </c>
      <c r="P57" s="19">
        <f>F57-I57</f>
        <v>48650.86</v>
      </c>
      <c r="Q57" s="19">
        <f>IF(F57=0,0,(I57/F57)*100)</f>
        <v>2.69828</v>
      </c>
      <c r="R57" s="8"/>
    </row>
    <row r="58" spans="1:18" ht="63.75">
      <c r="A58" s="15">
        <v>0</v>
      </c>
      <c r="B58" s="16" t="s">
        <v>109</v>
      </c>
      <c r="C58" s="17" t="s">
        <v>110</v>
      </c>
      <c r="D58" s="18">
        <v>0</v>
      </c>
      <c r="E58" s="18">
        <v>1911634</v>
      </c>
      <c r="F58" s="18">
        <v>1911634</v>
      </c>
      <c r="G58" s="18">
        <v>1911634</v>
      </c>
      <c r="H58" s="18">
        <v>0</v>
      </c>
      <c r="I58" s="18">
        <v>1911634</v>
      </c>
      <c r="J58" s="18">
        <v>0</v>
      </c>
      <c r="K58" s="18">
        <v>0</v>
      </c>
      <c r="L58" s="19">
        <f>F58-G58</f>
        <v>0</v>
      </c>
      <c r="M58" s="19">
        <f>E58-G58</f>
        <v>0</v>
      </c>
      <c r="N58" s="19">
        <f>IF(F58=0,0,(G58/F58)*100)</f>
        <v>100</v>
      </c>
      <c r="O58" s="19">
        <f>E58-I58</f>
        <v>0</v>
      </c>
      <c r="P58" s="19">
        <f>F58-I58</f>
        <v>0</v>
      </c>
      <c r="Q58" s="19">
        <f>IF(F58=0,0,(I58/F58)*100)</f>
        <v>100</v>
      </c>
      <c r="R58" s="8"/>
    </row>
    <row r="59" spans="1:18" ht="25.5">
      <c r="A59" s="15">
        <v>0</v>
      </c>
      <c r="B59" s="16" t="s">
        <v>111</v>
      </c>
      <c r="C59" s="17" t="s">
        <v>87</v>
      </c>
      <c r="D59" s="18">
        <v>796000</v>
      </c>
      <c r="E59" s="18">
        <v>866000</v>
      </c>
      <c r="F59" s="18">
        <v>866000</v>
      </c>
      <c r="G59" s="18">
        <v>344850</v>
      </c>
      <c r="H59" s="18">
        <v>0</v>
      </c>
      <c r="I59" s="18">
        <v>344850</v>
      </c>
      <c r="J59" s="18">
        <v>0</v>
      </c>
      <c r="K59" s="18">
        <v>0</v>
      </c>
      <c r="L59" s="19">
        <f>F59-G59</f>
        <v>521150</v>
      </c>
      <c r="M59" s="19">
        <f>E59-G59</f>
        <v>521150</v>
      </c>
      <c r="N59" s="19">
        <f>IF(F59=0,0,(G59/F59)*100)</f>
        <v>39.821016166281751</v>
      </c>
      <c r="O59" s="19">
        <f>E59-I59</f>
        <v>521150</v>
      </c>
      <c r="P59" s="19">
        <f>F59-I59</f>
        <v>521150</v>
      </c>
      <c r="Q59" s="19">
        <f>IF(F59=0,0,(I59/F59)*100)</f>
        <v>39.821016166281751</v>
      </c>
      <c r="R59" s="8"/>
    </row>
    <row r="60" spans="1:18">
      <c r="A60" s="15">
        <v>0</v>
      </c>
      <c r="B60" s="16" t="s">
        <v>112</v>
      </c>
      <c r="C60" s="17"/>
      <c r="D60" s="18">
        <v>0</v>
      </c>
      <c r="E60" s="18">
        <v>0</v>
      </c>
      <c r="F60" s="18">
        <v>264224.83</v>
      </c>
      <c r="G60" s="18">
        <v>0</v>
      </c>
      <c r="H60" s="18">
        <v>0</v>
      </c>
      <c r="I60" s="18">
        <v>264224.83</v>
      </c>
      <c r="J60" s="18">
        <v>0</v>
      </c>
      <c r="K60" s="18">
        <v>0</v>
      </c>
      <c r="L60" s="19">
        <f>F60-G60</f>
        <v>264224.83</v>
      </c>
      <c r="M60" s="19">
        <f>E60-G60</f>
        <v>0</v>
      </c>
      <c r="N60" s="19">
        <f>IF(F60=0,0,(G60/F60)*100)</f>
        <v>0</v>
      </c>
      <c r="O60" s="19">
        <f>E60-I60</f>
        <v>-264224.83</v>
      </c>
      <c r="P60" s="19">
        <f>F60-I60</f>
        <v>0</v>
      </c>
      <c r="Q60" s="19">
        <f>IF(F60=0,0,(I60/F60)*100)</f>
        <v>100</v>
      </c>
      <c r="R60" s="8"/>
    </row>
    <row r="61" spans="1:18" ht="25.5">
      <c r="A61" s="15">
        <v>0</v>
      </c>
      <c r="B61" s="16" t="s">
        <v>113</v>
      </c>
      <c r="C61" s="17" t="s">
        <v>114</v>
      </c>
      <c r="D61" s="18">
        <v>50000</v>
      </c>
      <c r="E61" s="18">
        <v>50000</v>
      </c>
      <c r="F61" s="18">
        <v>50000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9">
        <f>F61-G61</f>
        <v>50000</v>
      </c>
      <c r="M61" s="19">
        <f>E61-G61</f>
        <v>50000</v>
      </c>
      <c r="N61" s="19">
        <f>IF(F61=0,0,(G61/F61)*100)</f>
        <v>0</v>
      </c>
      <c r="O61" s="19">
        <f>E61-I61</f>
        <v>50000</v>
      </c>
      <c r="P61" s="19">
        <f>F61-I61</f>
        <v>50000</v>
      </c>
      <c r="Q61" s="19">
        <f>IF(F61=0,0,(I61/F61)*100)</f>
        <v>0</v>
      </c>
      <c r="R61" s="8"/>
    </row>
    <row r="62" spans="1:18">
      <c r="A62" s="15">
        <v>0</v>
      </c>
      <c r="B62" s="16" t="s">
        <v>115</v>
      </c>
      <c r="C62" s="17" t="s">
        <v>116</v>
      </c>
      <c r="D62" s="18">
        <v>400000</v>
      </c>
      <c r="E62" s="18">
        <v>500000</v>
      </c>
      <c r="F62" s="18">
        <v>600000</v>
      </c>
      <c r="G62" s="18">
        <v>158246.17000000001</v>
      </c>
      <c r="H62" s="18">
        <v>0</v>
      </c>
      <c r="I62" s="18">
        <v>153216.17000000001</v>
      </c>
      <c r="J62" s="18">
        <v>5030</v>
      </c>
      <c r="K62" s="18">
        <v>2500</v>
      </c>
      <c r="L62" s="19">
        <f>F62-G62</f>
        <v>441753.82999999996</v>
      </c>
      <c r="M62" s="19">
        <f>E62-G62</f>
        <v>341753.82999999996</v>
      </c>
      <c r="N62" s="19">
        <f>IF(F62=0,0,(G62/F62)*100)</f>
        <v>26.374361666666669</v>
      </c>
      <c r="O62" s="19">
        <f>E62-I62</f>
        <v>346783.82999999996</v>
      </c>
      <c r="P62" s="19">
        <f>F62-I62</f>
        <v>446783.82999999996</v>
      </c>
      <c r="Q62" s="19">
        <f>IF(F62=0,0,(I62/F62)*100)</f>
        <v>25.536028333333338</v>
      </c>
      <c r="R62" s="8"/>
    </row>
    <row r="63" spans="1:18">
      <c r="A63" s="15">
        <v>1</v>
      </c>
      <c r="B63" s="16" t="s">
        <v>117</v>
      </c>
      <c r="C63" s="17" t="s">
        <v>118</v>
      </c>
      <c r="D63" s="18">
        <v>20271700</v>
      </c>
      <c r="E63" s="18">
        <v>19716700</v>
      </c>
      <c r="F63" s="18">
        <f>F64+F65+F66+F67</f>
        <v>20013222.399999999</v>
      </c>
      <c r="G63" s="18">
        <v>11222966</v>
      </c>
      <c r="H63" s="18">
        <v>0</v>
      </c>
      <c r="I63" s="18">
        <v>11552620.77</v>
      </c>
      <c r="J63" s="18">
        <v>21263.18</v>
      </c>
      <c r="K63" s="18">
        <v>0</v>
      </c>
      <c r="L63" s="19">
        <f>F63-G63</f>
        <v>8790256.3999999985</v>
      </c>
      <c r="M63" s="19">
        <f>E63-G63</f>
        <v>8493734</v>
      </c>
      <c r="N63" s="19">
        <f>IF(F63=0,0,(G63/F63)*100)</f>
        <v>56.077755874036562</v>
      </c>
      <c r="O63" s="19">
        <f>E63-I63</f>
        <v>8164079.2300000004</v>
      </c>
      <c r="P63" s="19">
        <f>F63-I63</f>
        <v>8460601.629999999</v>
      </c>
      <c r="Q63" s="19">
        <f>IF(F63=0,0,(I63/F63)*100)</f>
        <v>57.724940737179843</v>
      </c>
      <c r="R63" s="8"/>
    </row>
    <row r="64" spans="1:18">
      <c r="A64" s="15">
        <v>0</v>
      </c>
      <c r="B64" s="16" t="s">
        <v>119</v>
      </c>
      <c r="C64" s="17" t="s">
        <v>120</v>
      </c>
      <c r="D64" s="18">
        <v>5535100</v>
      </c>
      <c r="E64" s="18">
        <v>5325100</v>
      </c>
      <c r="F64" s="18">
        <v>5361475</v>
      </c>
      <c r="G64" s="18">
        <v>3225396.3000000003</v>
      </c>
      <c r="H64" s="18">
        <v>0</v>
      </c>
      <c r="I64" s="18">
        <v>3253155.7300000004</v>
      </c>
      <c r="J64" s="18">
        <v>10727.57</v>
      </c>
      <c r="K64" s="18">
        <v>0</v>
      </c>
      <c r="L64" s="19">
        <f>F64-G64</f>
        <v>2136078.6999999997</v>
      </c>
      <c r="M64" s="19">
        <f>E64-G64</f>
        <v>2099703.6999999997</v>
      </c>
      <c r="N64" s="19">
        <f>IF(F64=0,0,(G64/F64)*100)</f>
        <v>60.158749224793553</v>
      </c>
      <c r="O64" s="19">
        <f>E64-I64</f>
        <v>2071944.2699999996</v>
      </c>
      <c r="P64" s="19">
        <f>F64-I64</f>
        <v>2108319.2699999996</v>
      </c>
      <c r="Q64" s="19">
        <f>IF(F64=0,0,(I64/F64)*100)</f>
        <v>60.676506558363144</v>
      </c>
      <c r="R64" s="8"/>
    </row>
    <row r="65" spans="1:18">
      <c r="A65" s="15">
        <v>0</v>
      </c>
      <c r="B65" s="16" t="s">
        <v>121</v>
      </c>
      <c r="C65" s="17" t="s">
        <v>122</v>
      </c>
      <c r="D65" s="18">
        <v>5007800</v>
      </c>
      <c r="E65" s="18">
        <v>4932800</v>
      </c>
      <c r="F65" s="18">
        <v>4932800</v>
      </c>
      <c r="G65" s="18">
        <v>2647523.6100000008</v>
      </c>
      <c r="H65" s="18">
        <v>0</v>
      </c>
      <c r="I65" s="18">
        <v>2647523.350000001</v>
      </c>
      <c r="J65" s="18">
        <v>0.26</v>
      </c>
      <c r="K65" s="18">
        <v>0</v>
      </c>
      <c r="L65" s="19">
        <f>F65-G65</f>
        <v>2285276.3899999992</v>
      </c>
      <c r="M65" s="19">
        <f>E65-G65</f>
        <v>2285276.3899999992</v>
      </c>
      <c r="N65" s="19">
        <f>IF(F65=0,0,(G65/F65)*100)</f>
        <v>53.671821480700629</v>
      </c>
      <c r="O65" s="19">
        <f>E65-I65</f>
        <v>2285276.649999999</v>
      </c>
      <c r="P65" s="19">
        <f>F65-I65</f>
        <v>2285276.649999999</v>
      </c>
      <c r="Q65" s="19">
        <f>IF(F65=0,0,(I65/F65)*100)</f>
        <v>53.671816209860545</v>
      </c>
      <c r="R65" s="8"/>
    </row>
    <row r="66" spans="1:18" ht="25.5">
      <c r="A66" s="15">
        <v>0</v>
      </c>
      <c r="B66" s="16" t="s">
        <v>123</v>
      </c>
      <c r="C66" s="17" t="s">
        <v>124</v>
      </c>
      <c r="D66" s="18">
        <v>9700800</v>
      </c>
      <c r="E66" s="18">
        <v>9430800</v>
      </c>
      <c r="F66" s="18">
        <v>9690947.4000000004</v>
      </c>
      <c r="G66" s="18">
        <v>5322046.0900000008</v>
      </c>
      <c r="H66" s="18">
        <v>0</v>
      </c>
      <c r="I66" s="18">
        <v>5623941.6899999995</v>
      </c>
      <c r="J66" s="18">
        <v>10535.35</v>
      </c>
      <c r="K66" s="18">
        <v>0</v>
      </c>
      <c r="L66" s="19">
        <f>F66-G66</f>
        <v>4368901.3099999996</v>
      </c>
      <c r="M66" s="19">
        <f>E66-G66</f>
        <v>4108753.9099999992</v>
      </c>
      <c r="N66" s="19">
        <f>IF(F66=0,0,(G66/F66)*100)</f>
        <v>54.917706910678319</v>
      </c>
      <c r="O66" s="19">
        <f>E66-I66</f>
        <v>3806858.3100000005</v>
      </c>
      <c r="P66" s="19">
        <f>F66-I66</f>
        <v>4067005.7100000009</v>
      </c>
      <c r="Q66" s="19">
        <f>IF(F66=0,0,(I66/F66)*100)</f>
        <v>58.032939999240931</v>
      </c>
      <c r="R66" s="8"/>
    </row>
    <row r="67" spans="1:18">
      <c r="A67" s="15">
        <v>0</v>
      </c>
      <c r="B67" s="16" t="s">
        <v>125</v>
      </c>
      <c r="C67" s="17" t="s">
        <v>126</v>
      </c>
      <c r="D67" s="18">
        <v>28000</v>
      </c>
      <c r="E67" s="18">
        <v>28000</v>
      </c>
      <c r="F67" s="18">
        <v>28000</v>
      </c>
      <c r="G67" s="18">
        <v>28000</v>
      </c>
      <c r="H67" s="18">
        <v>0</v>
      </c>
      <c r="I67" s="18">
        <v>28000</v>
      </c>
      <c r="J67" s="18">
        <v>0</v>
      </c>
      <c r="K67" s="18">
        <v>0</v>
      </c>
      <c r="L67" s="19">
        <f>F67-G67</f>
        <v>0</v>
      </c>
      <c r="M67" s="19">
        <f>E67-G67</f>
        <v>0</v>
      </c>
      <c r="N67" s="19">
        <f>IF(F67=0,0,(G67/F67)*100)</f>
        <v>100</v>
      </c>
      <c r="O67" s="19">
        <f>E67-I67</f>
        <v>0</v>
      </c>
      <c r="P67" s="19">
        <f>F67-I67</f>
        <v>0</v>
      </c>
      <c r="Q67" s="19">
        <f>IF(F67=0,0,(I67/F67)*100)</f>
        <v>100</v>
      </c>
      <c r="R67" s="8"/>
    </row>
    <row r="68" spans="1:18">
      <c r="A68" s="15">
        <v>1</v>
      </c>
      <c r="B68" s="16" t="s">
        <v>127</v>
      </c>
      <c r="C68" s="17" t="s">
        <v>128</v>
      </c>
      <c r="D68" s="18">
        <v>23808400</v>
      </c>
      <c r="E68" s="18">
        <v>23733400</v>
      </c>
      <c r="F68" s="18">
        <f>F69+F70+F71</f>
        <v>23986915</v>
      </c>
      <c r="G68" s="18">
        <v>7012634.0499999998</v>
      </c>
      <c r="H68" s="18">
        <v>7183.69</v>
      </c>
      <c r="I68" s="18">
        <v>7240615.0499999998</v>
      </c>
      <c r="J68" s="18">
        <v>25534</v>
      </c>
      <c r="K68" s="18">
        <v>10394.4</v>
      </c>
      <c r="L68" s="19">
        <f>F68-G68</f>
        <v>16974280.949999999</v>
      </c>
      <c r="M68" s="19">
        <f>E68-G68</f>
        <v>16720765.949999999</v>
      </c>
      <c r="N68" s="19">
        <f>IF(F68=0,0,(G68/F68)*100)</f>
        <v>29.235247842417415</v>
      </c>
      <c r="O68" s="19">
        <f>E68-I68</f>
        <v>16492784.949999999</v>
      </c>
      <c r="P68" s="19">
        <f>F68-I68</f>
        <v>16746299.949999999</v>
      </c>
      <c r="Q68" s="19">
        <f>IF(F68=0,0,(I68/F68)*100)</f>
        <v>30.185686863025111</v>
      </c>
      <c r="R68" s="8"/>
    </row>
    <row r="69" spans="1:18" ht="25.5">
      <c r="A69" s="15">
        <v>0</v>
      </c>
      <c r="B69" s="16" t="s">
        <v>129</v>
      </c>
      <c r="C69" s="17" t="s">
        <v>130</v>
      </c>
      <c r="D69" s="18">
        <v>300000</v>
      </c>
      <c r="E69" s="18">
        <v>300000</v>
      </c>
      <c r="F69" s="18">
        <v>300000</v>
      </c>
      <c r="G69" s="18">
        <v>186816.29</v>
      </c>
      <c r="H69" s="18">
        <v>0</v>
      </c>
      <c r="I69" s="18">
        <v>186816.29</v>
      </c>
      <c r="J69" s="18">
        <v>0</v>
      </c>
      <c r="K69" s="18">
        <v>0</v>
      </c>
      <c r="L69" s="19">
        <f>F69-G69</f>
        <v>113183.70999999999</v>
      </c>
      <c r="M69" s="19">
        <f>E69-G69</f>
        <v>113183.70999999999</v>
      </c>
      <c r="N69" s="19">
        <f>IF(F69=0,0,(G69/F69)*100)</f>
        <v>62.272096666666663</v>
      </c>
      <c r="O69" s="19">
        <f>E69-I69</f>
        <v>113183.70999999999</v>
      </c>
      <c r="P69" s="19">
        <f>F69-I69</f>
        <v>113183.70999999999</v>
      </c>
      <c r="Q69" s="19">
        <f>IF(F69=0,0,(I69/F69)*100)</f>
        <v>62.272096666666663</v>
      </c>
      <c r="R69" s="8"/>
    </row>
    <row r="70" spans="1:18" ht="25.5">
      <c r="A70" s="15">
        <v>0</v>
      </c>
      <c r="B70" s="16" t="s">
        <v>131</v>
      </c>
      <c r="C70" s="17" t="s">
        <v>132</v>
      </c>
      <c r="D70" s="18">
        <v>23508400</v>
      </c>
      <c r="E70" s="18">
        <v>23329400</v>
      </c>
      <c r="F70" s="18">
        <v>23582915</v>
      </c>
      <c r="G70" s="18">
        <v>6784200.5599999996</v>
      </c>
      <c r="H70" s="18">
        <v>7183.69</v>
      </c>
      <c r="I70" s="18">
        <v>7022615.5599999996</v>
      </c>
      <c r="J70" s="18">
        <v>15100</v>
      </c>
      <c r="K70" s="18">
        <v>0</v>
      </c>
      <c r="L70" s="19">
        <f>F70-G70</f>
        <v>16798714.440000001</v>
      </c>
      <c r="M70" s="19">
        <f>E70-G70</f>
        <v>16545199.440000001</v>
      </c>
      <c r="N70" s="19">
        <f>IF(F70=0,0,(G70/F70)*100)</f>
        <v>28.767438461275884</v>
      </c>
      <c r="O70" s="19">
        <f>E70-I70</f>
        <v>16306784.440000001</v>
      </c>
      <c r="P70" s="19">
        <f>F70-I70</f>
        <v>16560299.440000001</v>
      </c>
      <c r="Q70" s="19">
        <f>IF(F70=0,0,(I70/F70)*100)</f>
        <v>29.778403390759795</v>
      </c>
      <c r="R70" s="8"/>
    </row>
    <row r="71" spans="1:18" ht="25.5">
      <c r="A71" s="15">
        <v>0</v>
      </c>
      <c r="B71" s="16" t="s">
        <v>133</v>
      </c>
      <c r="C71" s="17" t="s">
        <v>134</v>
      </c>
      <c r="D71" s="18">
        <v>0</v>
      </c>
      <c r="E71" s="18">
        <v>104000</v>
      </c>
      <c r="F71" s="18">
        <v>104000</v>
      </c>
      <c r="G71" s="18">
        <v>41617.199999999997</v>
      </c>
      <c r="H71" s="18">
        <v>0</v>
      </c>
      <c r="I71" s="18">
        <v>31183.200000000001</v>
      </c>
      <c r="J71" s="18">
        <v>10434</v>
      </c>
      <c r="K71" s="18">
        <v>10394.4</v>
      </c>
      <c r="L71" s="19">
        <f>F71-G71</f>
        <v>62382.8</v>
      </c>
      <c r="M71" s="19">
        <f>E71-G71</f>
        <v>62382.8</v>
      </c>
      <c r="N71" s="19">
        <f>IF(F71=0,0,(G71/F71)*100)</f>
        <v>40.01653846153846</v>
      </c>
      <c r="O71" s="19">
        <f>E71-I71</f>
        <v>72816.800000000003</v>
      </c>
      <c r="P71" s="19">
        <f>F71-I71</f>
        <v>72816.800000000003</v>
      </c>
      <c r="Q71" s="19">
        <f>IF(F71=0,0,(I71/F71)*100)</f>
        <v>29.983846153846155</v>
      </c>
      <c r="R71" s="8"/>
    </row>
    <row r="72" spans="1:18">
      <c r="A72" s="15">
        <v>1</v>
      </c>
      <c r="B72" s="16" t="s">
        <v>135</v>
      </c>
      <c r="C72" s="17" t="s">
        <v>136</v>
      </c>
      <c r="D72" s="18">
        <v>39516854</v>
      </c>
      <c r="E72" s="18">
        <v>30256854</v>
      </c>
      <c r="F72" s="18">
        <f>F73+F74+F75+F76</f>
        <v>30256854</v>
      </c>
      <c r="G72" s="18">
        <v>16759797.610000003</v>
      </c>
      <c r="H72" s="18">
        <v>0</v>
      </c>
      <c r="I72" s="18">
        <v>16742224.530000001</v>
      </c>
      <c r="J72" s="18">
        <v>17573.080000000002</v>
      </c>
      <c r="K72" s="18">
        <v>0</v>
      </c>
      <c r="L72" s="19">
        <f>F72-G72</f>
        <v>13497056.389999997</v>
      </c>
      <c r="M72" s="19">
        <f>E72-G72</f>
        <v>13497056.389999997</v>
      </c>
      <c r="N72" s="19">
        <f>IF(F72=0,0,(G72/F72)*100)</f>
        <v>55.391739042003522</v>
      </c>
      <c r="O72" s="19">
        <f>E72-I72</f>
        <v>13514629.469999999</v>
      </c>
      <c r="P72" s="19">
        <f>F72-I72</f>
        <v>13514629.469999999</v>
      </c>
      <c r="Q72" s="19">
        <f>IF(F72=0,0,(I72/F72)*100)</f>
        <v>55.333659375161744</v>
      </c>
      <c r="R72" s="8"/>
    </row>
    <row r="73" spans="1:18" ht="25.5">
      <c r="A73" s="15">
        <v>0</v>
      </c>
      <c r="B73" s="16" t="s">
        <v>137</v>
      </c>
      <c r="C73" s="17" t="s">
        <v>138</v>
      </c>
      <c r="D73" s="18">
        <v>197000</v>
      </c>
      <c r="E73" s="18">
        <v>197000</v>
      </c>
      <c r="F73" s="18">
        <v>197000</v>
      </c>
      <c r="G73" s="18">
        <v>121204.8</v>
      </c>
      <c r="H73" s="18">
        <v>0</v>
      </c>
      <c r="I73" s="18">
        <v>121204.8</v>
      </c>
      <c r="J73" s="18">
        <v>0</v>
      </c>
      <c r="K73" s="18">
        <v>0</v>
      </c>
      <c r="L73" s="19">
        <f>F73-G73</f>
        <v>75795.199999999997</v>
      </c>
      <c r="M73" s="19">
        <f>E73-G73</f>
        <v>75795.199999999997</v>
      </c>
      <c r="N73" s="19">
        <f>IF(F73=0,0,(G73/F73)*100)</f>
        <v>61.525279187817262</v>
      </c>
      <c r="O73" s="19">
        <f>E73-I73</f>
        <v>75795.199999999997</v>
      </c>
      <c r="P73" s="19">
        <f>F73-I73</f>
        <v>75795.199999999997</v>
      </c>
      <c r="Q73" s="19">
        <f>IF(F73=0,0,(I73/F73)*100)</f>
        <v>61.525279187817262</v>
      </c>
      <c r="R73" s="8"/>
    </row>
    <row r="74" spans="1:18" ht="25.5">
      <c r="A74" s="15">
        <v>0</v>
      </c>
      <c r="B74" s="16" t="s">
        <v>139</v>
      </c>
      <c r="C74" s="17" t="s">
        <v>140</v>
      </c>
      <c r="D74" s="18">
        <v>3528700</v>
      </c>
      <c r="E74" s="18">
        <v>3683700</v>
      </c>
      <c r="F74" s="18">
        <v>3683700</v>
      </c>
      <c r="G74" s="18">
        <v>1699184.23</v>
      </c>
      <c r="H74" s="18">
        <v>0</v>
      </c>
      <c r="I74" s="18">
        <v>1699184.23</v>
      </c>
      <c r="J74" s="18">
        <v>0</v>
      </c>
      <c r="K74" s="18">
        <v>0</v>
      </c>
      <c r="L74" s="19">
        <f>F74-G74</f>
        <v>1984515.77</v>
      </c>
      <c r="M74" s="19">
        <f>E74-G74</f>
        <v>1984515.77</v>
      </c>
      <c r="N74" s="19">
        <f>IF(F74=0,0,(G74/F74)*100)</f>
        <v>46.127106713358849</v>
      </c>
      <c r="O74" s="19">
        <f>E74-I74</f>
        <v>1984515.77</v>
      </c>
      <c r="P74" s="19">
        <f>F74-I74</f>
        <v>1984515.77</v>
      </c>
      <c r="Q74" s="19">
        <f>IF(F74=0,0,(I74/F74)*100)</f>
        <v>46.127106713358849</v>
      </c>
      <c r="R74" s="8"/>
    </row>
    <row r="75" spans="1:18">
      <c r="A75" s="15">
        <v>0</v>
      </c>
      <c r="B75" s="16" t="s">
        <v>141</v>
      </c>
      <c r="C75" s="17" t="s">
        <v>142</v>
      </c>
      <c r="D75" s="18">
        <v>35680000</v>
      </c>
      <c r="E75" s="18">
        <v>26265000</v>
      </c>
      <c r="F75" s="18">
        <v>26265000</v>
      </c>
      <c r="G75" s="18">
        <v>14939408.580000002</v>
      </c>
      <c r="H75" s="18">
        <v>0</v>
      </c>
      <c r="I75" s="18">
        <v>14921835.5</v>
      </c>
      <c r="J75" s="18">
        <v>17573.080000000002</v>
      </c>
      <c r="K75" s="18">
        <v>0</v>
      </c>
      <c r="L75" s="19">
        <f>F75-G75</f>
        <v>11325591.419999998</v>
      </c>
      <c r="M75" s="19">
        <f>E75-G75</f>
        <v>11325591.419999998</v>
      </c>
      <c r="N75" s="19">
        <f>IF(F75=0,0,(G75/F75)*100)</f>
        <v>56.879530097087383</v>
      </c>
      <c r="O75" s="19">
        <f>E75-I75</f>
        <v>11343164.5</v>
      </c>
      <c r="P75" s="19">
        <f>F75-I75</f>
        <v>11343164.5</v>
      </c>
      <c r="Q75" s="19">
        <f>IF(F75=0,0,(I75/F75)*100)</f>
        <v>56.81262326289739</v>
      </c>
      <c r="R75" s="8"/>
    </row>
    <row r="76" spans="1:18" ht="25.5">
      <c r="A76" s="15">
        <v>0</v>
      </c>
      <c r="B76" s="16" t="s">
        <v>143</v>
      </c>
      <c r="C76" s="17" t="s">
        <v>140</v>
      </c>
      <c r="D76" s="18">
        <v>111154</v>
      </c>
      <c r="E76" s="18">
        <v>111154</v>
      </c>
      <c r="F76" s="18">
        <v>111154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9">
        <f>F76-G76</f>
        <v>111154</v>
      </c>
      <c r="M76" s="19">
        <f>E76-G76</f>
        <v>111154</v>
      </c>
      <c r="N76" s="19">
        <f>IF(F76=0,0,(G76/F76)*100)</f>
        <v>0</v>
      </c>
      <c r="O76" s="19">
        <f>E76-I76</f>
        <v>111154</v>
      </c>
      <c r="P76" s="19">
        <f>F76-I76</f>
        <v>111154</v>
      </c>
      <c r="Q76" s="19">
        <f>IF(F76=0,0,(I76/F76)*100)</f>
        <v>0</v>
      </c>
      <c r="R76" s="8"/>
    </row>
    <row r="77" spans="1:18">
      <c r="A77" s="15">
        <v>1</v>
      </c>
      <c r="B77" s="16" t="s">
        <v>144</v>
      </c>
      <c r="C77" s="17" t="s">
        <v>145</v>
      </c>
      <c r="D77" s="18">
        <v>13473300</v>
      </c>
      <c r="E77" s="18">
        <v>59800233</v>
      </c>
      <c r="F77" s="18">
        <f>F78+F79+F80+F81+F82+F83+F84</f>
        <v>59800233</v>
      </c>
      <c r="G77" s="18">
        <v>23754387.84</v>
      </c>
      <c r="H77" s="18">
        <v>0</v>
      </c>
      <c r="I77" s="18">
        <v>23695047.84</v>
      </c>
      <c r="J77" s="18">
        <v>59340</v>
      </c>
      <c r="K77" s="18">
        <v>0</v>
      </c>
      <c r="L77" s="19">
        <f>F77-G77</f>
        <v>36045845.159999996</v>
      </c>
      <c r="M77" s="19">
        <f>E77-G77</f>
        <v>36045845.159999996</v>
      </c>
      <c r="N77" s="19">
        <f>IF(F77=0,0,(G77/F77)*100)</f>
        <v>39.722901815449447</v>
      </c>
      <c r="O77" s="19">
        <f>E77-I77</f>
        <v>36105185.159999996</v>
      </c>
      <c r="P77" s="19">
        <f>F77-I77</f>
        <v>36105185.159999996</v>
      </c>
      <c r="Q77" s="19">
        <f>IF(F77=0,0,(I77/F77)*100)</f>
        <v>39.623671432852106</v>
      </c>
      <c r="R77" s="8"/>
    </row>
    <row r="78" spans="1:18" ht="25.5">
      <c r="A78" s="15">
        <v>0</v>
      </c>
      <c r="B78" s="16" t="s">
        <v>146</v>
      </c>
      <c r="C78" s="17" t="s">
        <v>147</v>
      </c>
      <c r="D78" s="18">
        <v>120000</v>
      </c>
      <c r="E78" s="18">
        <v>120000</v>
      </c>
      <c r="F78" s="18">
        <v>120000</v>
      </c>
      <c r="G78" s="18">
        <v>60189.82</v>
      </c>
      <c r="H78" s="18">
        <v>0</v>
      </c>
      <c r="I78" s="18">
        <v>60189.82</v>
      </c>
      <c r="J78" s="18">
        <v>0</v>
      </c>
      <c r="K78" s="18">
        <v>0</v>
      </c>
      <c r="L78" s="19">
        <f>F78-G78</f>
        <v>59810.18</v>
      </c>
      <c r="M78" s="19">
        <f>E78-G78</f>
        <v>59810.18</v>
      </c>
      <c r="N78" s="19">
        <f>IF(F78=0,0,(G78/F78)*100)</f>
        <v>50.158183333333326</v>
      </c>
      <c r="O78" s="19">
        <f>E78-I78</f>
        <v>59810.18</v>
      </c>
      <c r="P78" s="19">
        <f>F78-I78</f>
        <v>59810.18</v>
      </c>
      <c r="Q78" s="19">
        <f>IF(F78=0,0,(I78/F78)*100)</f>
        <v>50.158183333333326</v>
      </c>
      <c r="R78" s="8"/>
    </row>
    <row r="79" spans="1:18" ht="25.5">
      <c r="A79" s="15">
        <v>0</v>
      </c>
      <c r="B79" s="16" t="s">
        <v>148</v>
      </c>
      <c r="C79" s="17" t="s">
        <v>149</v>
      </c>
      <c r="D79" s="18">
        <v>53500</v>
      </c>
      <c r="E79" s="18">
        <v>53500</v>
      </c>
      <c r="F79" s="18">
        <v>53500</v>
      </c>
      <c r="G79" s="18">
        <v>53245</v>
      </c>
      <c r="H79" s="18">
        <v>0</v>
      </c>
      <c r="I79" s="18">
        <v>53245</v>
      </c>
      <c r="J79" s="18">
        <v>0</v>
      </c>
      <c r="K79" s="18">
        <v>0</v>
      </c>
      <c r="L79" s="19">
        <f>F79-G79</f>
        <v>255</v>
      </c>
      <c r="M79" s="19">
        <f>E79-G79</f>
        <v>255</v>
      </c>
      <c r="N79" s="19">
        <f>IF(F79=0,0,(G79/F79)*100)</f>
        <v>99.523364485981318</v>
      </c>
      <c r="O79" s="19">
        <f>E79-I79</f>
        <v>255</v>
      </c>
      <c r="P79" s="19">
        <f>F79-I79</f>
        <v>255</v>
      </c>
      <c r="Q79" s="19">
        <f>IF(F79=0,0,(I79/F79)*100)</f>
        <v>99.523364485981318</v>
      </c>
      <c r="R79" s="8"/>
    </row>
    <row r="80" spans="1:18">
      <c r="A80" s="15">
        <v>0</v>
      </c>
      <c r="B80" s="16" t="s">
        <v>150</v>
      </c>
      <c r="C80" s="17" t="s">
        <v>151</v>
      </c>
      <c r="D80" s="18">
        <v>478800</v>
      </c>
      <c r="E80" s="18">
        <v>1403733</v>
      </c>
      <c r="F80" s="18">
        <v>1403733</v>
      </c>
      <c r="G80" s="18">
        <v>688037</v>
      </c>
      <c r="H80" s="18">
        <v>0</v>
      </c>
      <c r="I80" s="18">
        <v>628697</v>
      </c>
      <c r="J80" s="18">
        <v>59340</v>
      </c>
      <c r="K80" s="18">
        <v>0</v>
      </c>
      <c r="L80" s="19">
        <f>F80-G80</f>
        <v>715696</v>
      </c>
      <c r="M80" s="19">
        <f>E80-G80</f>
        <v>715696</v>
      </c>
      <c r="N80" s="19">
        <f>IF(F80=0,0,(G80/F80)*100)</f>
        <v>49.014805522132768</v>
      </c>
      <c r="O80" s="19">
        <f>E80-I80</f>
        <v>775036</v>
      </c>
      <c r="P80" s="19">
        <f>F80-I80</f>
        <v>775036</v>
      </c>
      <c r="Q80" s="19">
        <f>IF(F80=0,0,(I80/F80)*100)</f>
        <v>44.787505886090869</v>
      </c>
      <c r="R80" s="8"/>
    </row>
    <row r="81" spans="1:18">
      <c r="A81" s="15">
        <v>0</v>
      </c>
      <c r="B81" s="16" t="s">
        <v>152</v>
      </c>
      <c r="C81" s="17" t="s">
        <v>153</v>
      </c>
      <c r="D81" s="18">
        <v>300000</v>
      </c>
      <c r="E81" s="18">
        <v>26202000</v>
      </c>
      <c r="F81" s="18">
        <v>26202000</v>
      </c>
      <c r="G81" s="18">
        <v>299725</v>
      </c>
      <c r="H81" s="18">
        <v>0</v>
      </c>
      <c r="I81" s="18">
        <v>299725</v>
      </c>
      <c r="J81" s="18">
        <v>0</v>
      </c>
      <c r="K81" s="18">
        <v>0</v>
      </c>
      <c r="L81" s="19">
        <f>F81-G81</f>
        <v>25902275</v>
      </c>
      <c r="M81" s="19">
        <f>E81-G81</f>
        <v>25902275</v>
      </c>
      <c r="N81" s="19">
        <f>IF(F81=0,0,(G81/F81)*100)</f>
        <v>1.1439012289138235</v>
      </c>
      <c r="O81" s="19">
        <f>E81-I81</f>
        <v>25902275</v>
      </c>
      <c r="P81" s="19">
        <f>F81-I81</f>
        <v>25902275</v>
      </c>
      <c r="Q81" s="19">
        <f>IF(F81=0,0,(I81/F81)*100)</f>
        <v>1.1439012289138235</v>
      </c>
      <c r="R81" s="8"/>
    </row>
    <row r="82" spans="1:18" ht="38.25">
      <c r="A82" s="15">
        <v>0</v>
      </c>
      <c r="B82" s="16" t="s">
        <v>154</v>
      </c>
      <c r="C82" s="17" t="s">
        <v>155</v>
      </c>
      <c r="D82" s="18">
        <v>0</v>
      </c>
      <c r="E82" s="18">
        <v>17500000</v>
      </c>
      <c r="F82" s="18">
        <v>17500000</v>
      </c>
      <c r="G82" s="18">
        <v>9475191.0199999996</v>
      </c>
      <c r="H82" s="18">
        <v>0</v>
      </c>
      <c r="I82" s="18">
        <v>9475191.0199999996</v>
      </c>
      <c r="J82" s="18">
        <v>0</v>
      </c>
      <c r="K82" s="18">
        <v>0</v>
      </c>
      <c r="L82" s="19">
        <f>F82-G82</f>
        <v>8024808.9800000004</v>
      </c>
      <c r="M82" s="19">
        <f>E82-G82</f>
        <v>8024808.9800000004</v>
      </c>
      <c r="N82" s="19">
        <f>IF(F82=0,0,(G82/F82)*100)</f>
        <v>54.143948685714285</v>
      </c>
      <c r="O82" s="19">
        <f>E82-I82</f>
        <v>8024808.9800000004</v>
      </c>
      <c r="P82" s="19">
        <f>F82-I82</f>
        <v>8024808.9800000004</v>
      </c>
      <c r="Q82" s="19">
        <f>IF(F82=0,0,(I82/F82)*100)</f>
        <v>54.143948685714285</v>
      </c>
      <c r="R82" s="8"/>
    </row>
    <row r="83" spans="1:18" ht="25.5">
      <c r="A83" s="15">
        <v>0</v>
      </c>
      <c r="B83" s="16" t="s">
        <v>156</v>
      </c>
      <c r="C83" s="17" t="s">
        <v>157</v>
      </c>
      <c r="D83" s="18">
        <v>11800000</v>
      </c>
      <c r="E83" s="18">
        <v>13800000</v>
      </c>
      <c r="F83" s="18">
        <v>13800000</v>
      </c>
      <c r="G83" s="18">
        <v>13178000</v>
      </c>
      <c r="H83" s="18">
        <v>0</v>
      </c>
      <c r="I83" s="18">
        <v>13178000</v>
      </c>
      <c r="J83" s="18">
        <v>0</v>
      </c>
      <c r="K83" s="18">
        <v>0</v>
      </c>
      <c r="L83" s="19">
        <f>F83-G83</f>
        <v>622000</v>
      </c>
      <c r="M83" s="19">
        <f>E83-G83</f>
        <v>622000</v>
      </c>
      <c r="N83" s="19">
        <f>IF(F83=0,0,(G83/F83)*100)</f>
        <v>95.492753623188406</v>
      </c>
      <c r="O83" s="19">
        <f>E83-I83</f>
        <v>622000</v>
      </c>
      <c r="P83" s="19">
        <f>F83-I83</f>
        <v>622000</v>
      </c>
      <c r="Q83" s="19">
        <f>IF(F83=0,0,(I83/F83)*100)</f>
        <v>95.492753623188406</v>
      </c>
      <c r="R83" s="8"/>
    </row>
    <row r="84" spans="1:18">
      <c r="A84" s="15">
        <v>0</v>
      </c>
      <c r="B84" s="16" t="s">
        <v>158</v>
      </c>
      <c r="C84" s="17" t="s">
        <v>159</v>
      </c>
      <c r="D84" s="18">
        <v>721000</v>
      </c>
      <c r="E84" s="18">
        <v>721000</v>
      </c>
      <c r="F84" s="18">
        <v>721000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9">
        <f>F84-G84</f>
        <v>721000</v>
      </c>
      <c r="M84" s="19">
        <f>E84-G84</f>
        <v>721000</v>
      </c>
      <c r="N84" s="19">
        <f>IF(F84=0,0,(G84/F84)*100)</f>
        <v>0</v>
      </c>
      <c r="O84" s="19">
        <f>E84-I84</f>
        <v>721000</v>
      </c>
      <c r="P84" s="19">
        <f>F84-I84</f>
        <v>721000</v>
      </c>
      <c r="Q84" s="19">
        <f>IF(F84=0,0,(I84/F84)*100)</f>
        <v>0</v>
      </c>
      <c r="R84" s="8"/>
    </row>
    <row r="85" spans="1:18">
      <c r="A85" s="15">
        <v>1</v>
      </c>
      <c r="B85" s="16" t="s">
        <v>160</v>
      </c>
      <c r="C85" s="17" t="s">
        <v>161</v>
      </c>
      <c r="D85" s="18">
        <v>22953000</v>
      </c>
      <c r="E85" s="18">
        <v>63038000</v>
      </c>
      <c r="F85" s="18">
        <f>F86+F87+F88+F89+F90</f>
        <v>63028000</v>
      </c>
      <c r="G85" s="18">
        <v>34546225.350000001</v>
      </c>
      <c r="H85" s="18">
        <v>0</v>
      </c>
      <c r="I85" s="18">
        <v>34545556.050000004</v>
      </c>
      <c r="J85" s="18">
        <v>669.3</v>
      </c>
      <c r="K85" s="18">
        <v>2115.14</v>
      </c>
      <c r="L85" s="19">
        <f>F85-G85</f>
        <v>28481774.649999999</v>
      </c>
      <c r="M85" s="19">
        <f>E85-G85</f>
        <v>28491774.649999999</v>
      </c>
      <c r="N85" s="19">
        <f>IF(F85=0,0,(G85/F85)*100)</f>
        <v>54.81091792536651</v>
      </c>
      <c r="O85" s="19">
        <f>E85-I85</f>
        <v>28492443.949999996</v>
      </c>
      <c r="P85" s="19">
        <f>F85-I85</f>
        <v>28482443.949999996</v>
      </c>
      <c r="Q85" s="19">
        <f>IF(F85=0,0,(I85/F85)*100)</f>
        <v>54.809856016373679</v>
      </c>
      <c r="R85" s="8"/>
    </row>
    <row r="86" spans="1:18" ht="25.5">
      <c r="A86" s="15">
        <v>0</v>
      </c>
      <c r="B86" s="16" t="s">
        <v>162</v>
      </c>
      <c r="C86" s="17" t="s">
        <v>163</v>
      </c>
      <c r="D86" s="18">
        <v>600000</v>
      </c>
      <c r="E86" s="18">
        <v>5685000</v>
      </c>
      <c r="F86" s="18">
        <v>5685000</v>
      </c>
      <c r="G86" s="18">
        <v>106250</v>
      </c>
      <c r="H86" s="18">
        <v>0</v>
      </c>
      <c r="I86" s="18">
        <v>106250</v>
      </c>
      <c r="J86" s="18">
        <v>0</v>
      </c>
      <c r="K86" s="18">
        <v>0</v>
      </c>
      <c r="L86" s="19">
        <f>F86-G86</f>
        <v>5578750</v>
      </c>
      <c r="M86" s="19">
        <f>E86-G86</f>
        <v>5578750</v>
      </c>
      <c r="N86" s="19">
        <f>IF(F86=0,0,(G86/F86)*100)</f>
        <v>1.8689533861037819</v>
      </c>
      <c r="O86" s="19">
        <f>E86-I86</f>
        <v>5578750</v>
      </c>
      <c r="P86" s="19">
        <f>F86-I86</f>
        <v>5578750</v>
      </c>
      <c r="Q86" s="19">
        <f>IF(F86=0,0,(I86/F86)*100)</f>
        <v>1.8689533861037819</v>
      </c>
      <c r="R86" s="8"/>
    </row>
    <row r="87" spans="1:18">
      <c r="A87" s="15">
        <v>0</v>
      </c>
      <c r="B87" s="16" t="s">
        <v>164</v>
      </c>
      <c r="C87" s="17" t="s">
        <v>165</v>
      </c>
      <c r="D87" s="18">
        <v>50000</v>
      </c>
      <c r="E87" s="18">
        <v>50000</v>
      </c>
      <c r="F87" s="18">
        <v>50000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f>F87-G87</f>
        <v>50000</v>
      </c>
      <c r="M87" s="19">
        <f>E87-G87</f>
        <v>50000</v>
      </c>
      <c r="N87" s="19">
        <f>IF(F87=0,0,(G87/F87)*100)</f>
        <v>0</v>
      </c>
      <c r="O87" s="19">
        <f>E87-I87</f>
        <v>50000</v>
      </c>
      <c r="P87" s="19">
        <f>F87-I87</f>
        <v>50000</v>
      </c>
      <c r="Q87" s="19">
        <f>IF(F87=0,0,(I87/F87)*100)</f>
        <v>0</v>
      </c>
      <c r="R87" s="8"/>
    </row>
    <row r="88" spans="1:18">
      <c r="A88" s="15">
        <v>0</v>
      </c>
      <c r="B88" s="16" t="s">
        <v>166</v>
      </c>
      <c r="C88" s="17" t="s">
        <v>167</v>
      </c>
      <c r="D88" s="18">
        <v>19500000</v>
      </c>
      <c r="E88" s="18">
        <v>54500000</v>
      </c>
      <c r="F88" s="18">
        <v>54500000</v>
      </c>
      <c r="G88" s="18">
        <v>32673175.350000001</v>
      </c>
      <c r="H88" s="18">
        <v>0</v>
      </c>
      <c r="I88" s="18">
        <v>32673175.350000001</v>
      </c>
      <c r="J88" s="18">
        <v>0</v>
      </c>
      <c r="K88" s="18">
        <v>0</v>
      </c>
      <c r="L88" s="19">
        <f>F88-G88</f>
        <v>21826824.649999999</v>
      </c>
      <c r="M88" s="19">
        <f>E88-G88</f>
        <v>21826824.649999999</v>
      </c>
      <c r="N88" s="19">
        <f>IF(F88=0,0,(G88/F88)*100)</f>
        <v>59.950780458715599</v>
      </c>
      <c r="O88" s="19">
        <f>E88-I88</f>
        <v>21826824.649999999</v>
      </c>
      <c r="P88" s="19">
        <f>F88-I88</f>
        <v>21826824.649999999</v>
      </c>
      <c r="Q88" s="19">
        <f>IF(F88=0,0,(I88/F88)*100)</f>
        <v>59.950780458715599</v>
      </c>
      <c r="R88" s="8"/>
    </row>
    <row r="89" spans="1:18" ht="25.5">
      <c r="A89" s="15">
        <v>0</v>
      </c>
      <c r="B89" s="16" t="s">
        <v>168</v>
      </c>
      <c r="C89" s="17" t="s">
        <v>169</v>
      </c>
      <c r="D89" s="18">
        <v>143000</v>
      </c>
      <c r="E89" s="18">
        <v>143000</v>
      </c>
      <c r="F89" s="18">
        <v>143000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9">
        <f>F89-G89</f>
        <v>143000</v>
      </c>
      <c r="M89" s="19">
        <f>E89-G89</f>
        <v>143000</v>
      </c>
      <c r="N89" s="19">
        <f>IF(F89=0,0,(G89/F89)*100)</f>
        <v>0</v>
      </c>
      <c r="O89" s="19">
        <f>E89-I89</f>
        <v>143000</v>
      </c>
      <c r="P89" s="19">
        <f>F89-I89</f>
        <v>143000</v>
      </c>
      <c r="Q89" s="19">
        <f>IF(F89=0,0,(I89/F89)*100)</f>
        <v>0</v>
      </c>
      <c r="R89" s="8"/>
    </row>
    <row r="90" spans="1:18">
      <c r="A90" s="15">
        <v>0</v>
      </c>
      <c r="B90" s="16" t="s">
        <v>170</v>
      </c>
      <c r="C90" s="17" t="s">
        <v>171</v>
      </c>
      <c r="D90" s="18">
        <v>2650000</v>
      </c>
      <c r="E90" s="18">
        <v>2650000</v>
      </c>
      <c r="F90" s="18">
        <v>2650000</v>
      </c>
      <c r="G90" s="18">
        <v>1766800</v>
      </c>
      <c r="H90" s="18">
        <v>0</v>
      </c>
      <c r="I90" s="18">
        <v>1766130.7</v>
      </c>
      <c r="J90" s="18">
        <v>669.3</v>
      </c>
      <c r="K90" s="18">
        <v>2115.14</v>
      </c>
      <c r="L90" s="19">
        <f>F90-G90</f>
        <v>883200</v>
      </c>
      <c r="M90" s="19">
        <f>E90-G90</f>
        <v>883200</v>
      </c>
      <c r="N90" s="19">
        <f>IF(F90=0,0,(G90/F90)*100)</f>
        <v>66.67169811320754</v>
      </c>
      <c r="O90" s="19">
        <f>E90-I90</f>
        <v>883869.3</v>
      </c>
      <c r="P90" s="19">
        <f>F90-I90</f>
        <v>883869.3</v>
      </c>
      <c r="Q90" s="19">
        <f>IF(F90=0,0,(I90/F90)*100)</f>
        <v>66.646441509433956</v>
      </c>
      <c r="R90" s="8"/>
    </row>
    <row r="91" spans="1:18">
      <c r="A91" s="15">
        <v>0</v>
      </c>
      <c r="B91" s="16" t="s">
        <v>172</v>
      </c>
      <c r="C91" s="17" t="s">
        <v>173</v>
      </c>
      <c r="D91" s="18">
        <v>10000</v>
      </c>
      <c r="E91" s="18">
        <v>10000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9">
        <f>F91-G91</f>
        <v>0</v>
      </c>
      <c r="M91" s="19">
        <f>E91-G91</f>
        <v>10000</v>
      </c>
      <c r="N91" s="19">
        <f>IF(F91=0,0,(G91/F91)*100)</f>
        <v>0</v>
      </c>
      <c r="O91" s="19">
        <f>E91-I91</f>
        <v>10000</v>
      </c>
      <c r="P91" s="19">
        <f>F91-I91</f>
        <v>0</v>
      </c>
      <c r="Q91" s="19">
        <f>IF(F91=0,0,(I91/F91)*100)</f>
        <v>0</v>
      </c>
      <c r="R91" s="8"/>
    </row>
    <row r="92" spans="1:18">
      <c r="A92" s="15">
        <v>1</v>
      </c>
      <c r="B92" s="16" t="s">
        <v>174</v>
      </c>
      <c r="C92" s="17" t="s">
        <v>175</v>
      </c>
      <c r="D92" s="18">
        <v>0</v>
      </c>
      <c r="E92" s="18">
        <v>27700000</v>
      </c>
      <c r="F92" s="18">
        <v>0</v>
      </c>
      <c r="G92" s="18">
        <v>25364647.199999999</v>
      </c>
      <c r="H92" s="18">
        <v>0</v>
      </c>
      <c r="I92" s="18">
        <v>23864647.199999999</v>
      </c>
      <c r="J92" s="18">
        <v>1500000</v>
      </c>
      <c r="K92" s="18">
        <v>0</v>
      </c>
      <c r="L92" s="19">
        <f>F92-G92</f>
        <v>-25364647.199999999</v>
      </c>
      <c r="M92" s="19">
        <f>E92-G92</f>
        <v>2335352.8000000007</v>
      </c>
      <c r="N92" s="19">
        <f>IF(F92=0,0,(G92/F92)*100)</f>
        <v>0</v>
      </c>
      <c r="O92" s="19">
        <f>E92-I92</f>
        <v>3835352.8000000007</v>
      </c>
      <c r="P92" s="19">
        <f>F92-I92</f>
        <v>-23864647.199999999</v>
      </c>
      <c r="Q92" s="19">
        <f>IF(F92=0,0,(I92/F92)*100)</f>
        <v>0</v>
      </c>
      <c r="R92" s="8"/>
    </row>
    <row r="93" spans="1:18" ht="38.25">
      <c r="A93" s="15">
        <v>0</v>
      </c>
      <c r="B93" s="16" t="s">
        <v>176</v>
      </c>
      <c r="C93" s="17" t="s">
        <v>177</v>
      </c>
      <c r="D93" s="18">
        <v>0</v>
      </c>
      <c r="E93" s="18">
        <v>27700000</v>
      </c>
      <c r="F93" s="18">
        <v>0</v>
      </c>
      <c r="G93" s="18">
        <v>25364647.199999999</v>
      </c>
      <c r="H93" s="18">
        <v>0</v>
      </c>
      <c r="I93" s="18">
        <v>23864647.199999999</v>
      </c>
      <c r="J93" s="18">
        <v>1500000</v>
      </c>
      <c r="K93" s="18">
        <v>0</v>
      </c>
      <c r="L93" s="19">
        <f>F93-G93</f>
        <v>-25364647.199999999</v>
      </c>
      <c r="M93" s="19">
        <f>E93-G93</f>
        <v>2335352.8000000007</v>
      </c>
      <c r="N93" s="19">
        <f>IF(F93=0,0,(G93/F93)*100)</f>
        <v>0</v>
      </c>
      <c r="O93" s="19">
        <f>E93-I93</f>
        <v>3835352.8000000007</v>
      </c>
      <c r="P93" s="19">
        <f>F93-I93</f>
        <v>-23864647.199999999</v>
      </c>
      <c r="Q93" s="19">
        <f>IF(F93=0,0,(I93/F93)*100)</f>
        <v>0</v>
      </c>
      <c r="R93" s="8"/>
    </row>
    <row r="94" spans="1:18">
      <c r="A94" s="15">
        <v>1</v>
      </c>
      <c r="B94" s="16" t="s">
        <v>178</v>
      </c>
      <c r="C94" s="17" t="s">
        <v>179</v>
      </c>
      <c r="D94" s="18">
        <v>573630301</v>
      </c>
      <c r="E94" s="18">
        <v>799399310.74000013</v>
      </c>
      <c r="F94" s="18">
        <f>F8+F17+F36+F42+F63+F68+F72+F77+F85</f>
        <v>782135389.61000001</v>
      </c>
      <c r="G94" s="18">
        <v>404792580.31999981</v>
      </c>
      <c r="H94" s="18">
        <v>7203.69</v>
      </c>
      <c r="I94" s="18">
        <v>416562134.31999981</v>
      </c>
      <c r="J94" s="18">
        <v>2964756.1400000006</v>
      </c>
      <c r="K94" s="18">
        <v>8784510.410000002</v>
      </c>
      <c r="L94" s="19">
        <f>F94-G94</f>
        <v>377342809.2900002</v>
      </c>
      <c r="M94" s="19">
        <f>E94-G94</f>
        <v>394606730.42000031</v>
      </c>
      <c r="N94" s="19">
        <f>IF(F94=0,0,(G94/F94)*100)</f>
        <v>51.754796637170898</v>
      </c>
      <c r="O94" s="19">
        <f>E94-I94</f>
        <v>382837176.42000031</v>
      </c>
      <c r="P94" s="19">
        <f>F94-I94</f>
        <v>365573255.2900002</v>
      </c>
      <c r="Q94" s="19">
        <f>IF(F94=0,0,(I94/F94)*100)</f>
        <v>53.259594164088675</v>
      </c>
      <c r="R94" s="8"/>
    </row>
    <row r="96" spans="1:18">
      <c r="B96" s="12"/>
      <c r="C96" s="10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104" hidden="1"/>
  </sheetData>
  <mergeCells count="3">
    <mergeCell ref="B4:Q4"/>
    <mergeCell ref="B2:Q2"/>
    <mergeCell ref="C3:I3"/>
  </mergeCells>
  <conditionalFormatting sqref="B8:B94">
    <cfRule type="expression" dxfId="95" priority="49" stopIfTrue="1">
      <formula>A8=1</formula>
    </cfRule>
    <cfRule type="expression" dxfId="94" priority="50" stopIfTrue="1">
      <formula>A8=2</formula>
    </cfRule>
    <cfRule type="expression" dxfId="93" priority="51" stopIfTrue="1">
      <formula>A8=3</formula>
    </cfRule>
  </conditionalFormatting>
  <conditionalFormatting sqref="C8:C94">
    <cfRule type="expression" dxfId="92" priority="52" stopIfTrue="1">
      <formula>A8=1</formula>
    </cfRule>
    <cfRule type="expression" dxfId="91" priority="53" stopIfTrue="1">
      <formula>A8=2</formula>
    </cfRule>
    <cfRule type="expression" dxfId="90" priority="54" stopIfTrue="1">
      <formula>A8=3</formula>
    </cfRule>
  </conditionalFormatting>
  <conditionalFormatting sqref="D8:D94">
    <cfRule type="expression" dxfId="89" priority="55" stopIfTrue="1">
      <formula>A8=1</formula>
    </cfRule>
    <cfRule type="expression" dxfId="88" priority="56" stopIfTrue="1">
      <formula>A8=2</formula>
    </cfRule>
    <cfRule type="expression" dxfId="87" priority="57" stopIfTrue="1">
      <formula>A8=3</formula>
    </cfRule>
  </conditionalFormatting>
  <conditionalFormatting sqref="E8:E94">
    <cfRule type="expression" dxfId="86" priority="58" stopIfTrue="1">
      <formula>A8=1</formula>
    </cfRule>
    <cfRule type="expression" dxfId="85" priority="59" stopIfTrue="1">
      <formula>A8=2</formula>
    </cfRule>
    <cfRule type="expression" dxfId="84" priority="60" stopIfTrue="1">
      <formula>A8=3</formula>
    </cfRule>
  </conditionalFormatting>
  <conditionalFormatting sqref="F8:F94">
    <cfRule type="expression" dxfId="83" priority="61" stopIfTrue="1">
      <formula>A8=1</formula>
    </cfRule>
    <cfRule type="expression" dxfId="82" priority="62" stopIfTrue="1">
      <formula>A8=2</formula>
    </cfRule>
    <cfRule type="expression" dxfId="81" priority="63" stopIfTrue="1">
      <formula>A8=3</formula>
    </cfRule>
  </conditionalFormatting>
  <conditionalFormatting sqref="G8:G94">
    <cfRule type="expression" dxfId="80" priority="64" stopIfTrue="1">
      <formula>A8=1</formula>
    </cfRule>
    <cfRule type="expression" dxfId="79" priority="65" stopIfTrue="1">
      <formula>A8=2</formula>
    </cfRule>
    <cfRule type="expression" dxfId="78" priority="66" stopIfTrue="1">
      <formula>A8=3</formula>
    </cfRule>
  </conditionalFormatting>
  <conditionalFormatting sqref="H8:H94">
    <cfRule type="expression" dxfId="77" priority="67" stopIfTrue="1">
      <formula>A8=1</formula>
    </cfRule>
    <cfRule type="expression" dxfId="76" priority="68" stopIfTrue="1">
      <formula>A8=2</formula>
    </cfRule>
    <cfRule type="expression" dxfId="75" priority="69" stopIfTrue="1">
      <formula>A8=3</formula>
    </cfRule>
  </conditionalFormatting>
  <conditionalFormatting sqref="I8:I94">
    <cfRule type="expression" dxfId="74" priority="70" stopIfTrue="1">
      <formula>A8=1</formula>
    </cfRule>
    <cfRule type="expression" dxfId="73" priority="71" stopIfTrue="1">
      <formula>A8=2</formula>
    </cfRule>
    <cfRule type="expression" dxfId="72" priority="72" stopIfTrue="1">
      <formula>A8=3</formula>
    </cfRule>
  </conditionalFormatting>
  <conditionalFormatting sqref="J8:J94">
    <cfRule type="expression" dxfId="71" priority="73" stopIfTrue="1">
      <formula>A8=1</formula>
    </cfRule>
    <cfRule type="expression" dxfId="70" priority="74" stopIfTrue="1">
      <formula>A8=2</formula>
    </cfRule>
    <cfRule type="expression" dxfId="69" priority="75" stopIfTrue="1">
      <formula>A8=3</formula>
    </cfRule>
  </conditionalFormatting>
  <conditionalFormatting sqref="K8:K94">
    <cfRule type="expression" dxfId="68" priority="76" stopIfTrue="1">
      <formula>A8=1</formula>
    </cfRule>
    <cfRule type="expression" dxfId="67" priority="77" stopIfTrue="1">
      <formula>A8=2</formula>
    </cfRule>
    <cfRule type="expression" dxfId="66" priority="78" stopIfTrue="1">
      <formula>A8=3</formula>
    </cfRule>
  </conditionalFormatting>
  <conditionalFormatting sqref="L8:L94">
    <cfRule type="expression" dxfId="65" priority="79" stopIfTrue="1">
      <formula>A8=1</formula>
    </cfRule>
    <cfRule type="expression" dxfId="64" priority="80" stopIfTrue="1">
      <formula>A8=2</formula>
    </cfRule>
    <cfRule type="expression" dxfId="63" priority="81" stopIfTrue="1">
      <formula>A8=3</formula>
    </cfRule>
  </conditionalFormatting>
  <conditionalFormatting sqref="M8:M94">
    <cfRule type="expression" dxfId="62" priority="82" stopIfTrue="1">
      <formula>A8=1</formula>
    </cfRule>
    <cfRule type="expression" dxfId="61" priority="83" stopIfTrue="1">
      <formula>A8=2</formula>
    </cfRule>
    <cfRule type="expression" dxfId="60" priority="84" stopIfTrue="1">
      <formula>A8=3</formula>
    </cfRule>
  </conditionalFormatting>
  <conditionalFormatting sqref="N8:N94">
    <cfRule type="expression" dxfId="59" priority="85" stopIfTrue="1">
      <formula>A8=1</formula>
    </cfRule>
    <cfRule type="expression" dxfId="58" priority="86" stopIfTrue="1">
      <formula>A8=2</formula>
    </cfRule>
    <cfRule type="expression" dxfId="57" priority="87" stopIfTrue="1">
      <formula>A8=3</formula>
    </cfRule>
  </conditionalFormatting>
  <conditionalFormatting sqref="O8:O94">
    <cfRule type="expression" dxfId="56" priority="88" stopIfTrue="1">
      <formula>A8=1</formula>
    </cfRule>
    <cfRule type="expression" dxfId="55" priority="89" stopIfTrue="1">
      <formula>A8=2</formula>
    </cfRule>
    <cfRule type="expression" dxfId="54" priority="90" stopIfTrue="1">
      <formula>A8=3</formula>
    </cfRule>
  </conditionalFormatting>
  <conditionalFormatting sqref="P8:P94">
    <cfRule type="expression" dxfId="53" priority="91" stopIfTrue="1">
      <formula>A8=1</formula>
    </cfRule>
    <cfRule type="expression" dxfId="52" priority="92" stopIfTrue="1">
      <formula>A8=2</formula>
    </cfRule>
    <cfRule type="expression" dxfId="51" priority="93" stopIfTrue="1">
      <formula>A8=3</formula>
    </cfRule>
  </conditionalFormatting>
  <conditionalFormatting sqref="Q8:Q94">
    <cfRule type="expression" dxfId="50" priority="94" stopIfTrue="1">
      <formula>A8=1</formula>
    </cfRule>
    <cfRule type="expression" dxfId="49" priority="95" stopIfTrue="1">
      <formula>A8=2</formula>
    </cfRule>
    <cfRule type="expression" dxfId="48" priority="96" stopIfTrue="1">
      <formula>A8=3</formula>
    </cfRule>
  </conditionalFormatting>
  <conditionalFormatting sqref="B96:B105">
    <cfRule type="expression" dxfId="47" priority="46" stopIfTrue="1">
      <formula>A96=1</formula>
    </cfRule>
    <cfRule type="expression" dxfId="46" priority="47" stopIfTrue="1">
      <formula>A96=2</formula>
    </cfRule>
    <cfRule type="expression" dxfId="45" priority="48" stopIfTrue="1">
      <formula>A96=3</formula>
    </cfRule>
  </conditionalFormatting>
  <conditionalFormatting sqref="C96:C105">
    <cfRule type="expression" dxfId="44" priority="43" stopIfTrue="1">
      <formula>A96=1</formula>
    </cfRule>
    <cfRule type="expression" dxfId="43" priority="44" stopIfTrue="1">
      <formula>A96=2</formula>
    </cfRule>
    <cfRule type="expression" dxfId="42" priority="45" stopIfTrue="1">
      <formula>A96=3</formula>
    </cfRule>
  </conditionalFormatting>
  <conditionalFormatting sqref="D96:D105">
    <cfRule type="expression" dxfId="41" priority="40" stopIfTrue="1">
      <formula>A96=1</formula>
    </cfRule>
    <cfRule type="expression" dxfId="40" priority="41" stopIfTrue="1">
      <formula>A96=2</formula>
    </cfRule>
    <cfRule type="expression" dxfId="39" priority="42" stopIfTrue="1">
      <formula>A96=3</formula>
    </cfRule>
  </conditionalFormatting>
  <conditionalFormatting sqref="E96:E105">
    <cfRule type="expression" dxfId="38" priority="37" stopIfTrue="1">
      <formula>A96=1</formula>
    </cfRule>
    <cfRule type="expression" dxfId="37" priority="38" stopIfTrue="1">
      <formula>A96=2</formula>
    </cfRule>
    <cfRule type="expression" dxfId="36" priority="39" stopIfTrue="1">
      <formula>A96=3</formula>
    </cfRule>
  </conditionalFormatting>
  <conditionalFormatting sqref="F96:F105">
    <cfRule type="expression" dxfId="35" priority="34" stopIfTrue="1">
      <formula>A96=1</formula>
    </cfRule>
    <cfRule type="expression" dxfId="34" priority="35" stopIfTrue="1">
      <formula>A96=2</formula>
    </cfRule>
    <cfRule type="expression" dxfId="33" priority="36" stopIfTrue="1">
      <formula>A96=3</formula>
    </cfRule>
  </conditionalFormatting>
  <conditionalFormatting sqref="G96:G105">
    <cfRule type="expression" dxfId="32" priority="31" stopIfTrue="1">
      <formula>A96=1</formula>
    </cfRule>
    <cfRule type="expression" dxfId="31" priority="32" stopIfTrue="1">
      <formula>A96=2</formula>
    </cfRule>
    <cfRule type="expression" dxfId="30" priority="33" stopIfTrue="1">
      <formula>A96=3</formula>
    </cfRule>
  </conditionalFormatting>
  <conditionalFormatting sqref="H96:H105">
    <cfRule type="expression" dxfId="29" priority="28" stopIfTrue="1">
      <formula>A96=1</formula>
    </cfRule>
    <cfRule type="expression" dxfId="28" priority="29" stopIfTrue="1">
      <formula>A96=2</formula>
    </cfRule>
    <cfRule type="expression" dxfId="27" priority="30" stopIfTrue="1">
      <formula>A96=3</formula>
    </cfRule>
  </conditionalFormatting>
  <conditionalFormatting sqref="I96:I105">
    <cfRule type="expression" dxfId="26" priority="25" stopIfTrue="1">
      <formula>A96=1</formula>
    </cfRule>
    <cfRule type="expression" dxfId="25" priority="26" stopIfTrue="1">
      <formula>A96=2</formula>
    </cfRule>
    <cfRule type="expression" dxfId="24" priority="27" stopIfTrue="1">
      <formula>A96=3</formula>
    </cfRule>
  </conditionalFormatting>
  <conditionalFormatting sqref="J96:J105">
    <cfRule type="expression" dxfId="23" priority="22" stopIfTrue="1">
      <formula>A96=1</formula>
    </cfRule>
    <cfRule type="expression" dxfId="22" priority="23" stopIfTrue="1">
      <formula>A96=2</formula>
    </cfRule>
    <cfRule type="expression" dxfId="21" priority="24" stopIfTrue="1">
      <formula>A96=3</formula>
    </cfRule>
  </conditionalFormatting>
  <conditionalFormatting sqref="K96:K105">
    <cfRule type="expression" dxfId="20" priority="19" stopIfTrue="1">
      <formula>A96=1</formula>
    </cfRule>
    <cfRule type="expression" dxfId="19" priority="20" stopIfTrue="1">
      <formula>A96=2</formula>
    </cfRule>
    <cfRule type="expression" dxfId="18" priority="21" stopIfTrue="1">
      <formula>A96=3</formula>
    </cfRule>
  </conditionalFormatting>
  <conditionalFormatting sqref="L96:L105">
    <cfRule type="expression" dxfId="17" priority="16" stopIfTrue="1">
      <formula>A96=1</formula>
    </cfRule>
    <cfRule type="expression" dxfId="16" priority="17" stopIfTrue="1">
      <formula>A96=2</formula>
    </cfRule>
    <cfRule type="expression" dxfId="15" priority="18" stopIfTrue="1">
      <formula>A96=3</formula>
    </cfRule>
  </conditionalFormatting>
  <conditionalFormatting sqref="M96:M105">
    <cfRule type="expression" dxfId="14" priority="13" stopIfTrue="1">
      <formula>A96=1</formula>
    </cfRule>
    <cfRule type="expression" dxfId="13" priority="14" stopIfTrue="1">
      <formula>A96=2</formula>
    </cfRule>
    <cfRule type="expression" dxfId="12" priority="15" stopIfTrue="1">
      <formula>A96=3</formula>
    </cfRule>
  </conditionalFormatting>
  <conditionalFormatting sqref="N96:N105">
    <cfRule type="expression" dxfId="11" priority="10" stopIfTrue="1">
      <formula>A96=1</formula>
    </cfRule>
    <cfRule type="expression" dxfId="10" priority="11" stopIfTrue="1">
      <formula>A96=2</formula>
    </cfRule>
    <cfRule type="expression" dxfId="9" priority="12" stopIfTrue="1">
      <formula>A96=3</formula>
    </cfRule>
  </conditionalFormatting>
  <conditionalFormatting sqref="O96:O105">
    <cfRule type="expression" dxfId="8" priority="7" stopIfTrue="1">
      <formula>A96=1</formula>
    </cfRule>
    <cfRule type="expression" dxfId="7" priority="8" stopIfTrue="1">
      <formula>A96=2</formula>
    </cfRule>
    <cfRule type="expression" dxfId="6" priority="9" stopIfTrue="1">
      <formula>A96=3</formula>
    </cfRule>
  </conditionalFormatting>
  <conditionalFormatting sqref="P96:P105">
    <cfRule type="expression" dxfId="5" priority="4" stopIfTrue="1">
      <formula>A96=1</formula>
    </cfRule>
    <cfRule type="expression" dxfId="4" priority="5" stopIfTrue="1">
      <formula>A96=2</formula>
    </cfRule>
    <cfRule type="expression" dxfId="3" priority="6" stopIfTrue="1">
      <formula>A96=3</formula>
    </cfRule>
  </conditionalFormatting>
  <conditionalFormatting sqref="Q96:Q105">
    <cfRule type="expression" dxfId="2" priority="1" stopIfTrue="1">
      <formula>A96=1</formula>
    </cfRule>
    <cfRule type="expression" dxfId="1" priority="2" stopIfTrue="1">
      <formula>A96=2</formula>
    </cfRule>
    <cfRule type="expression" dxfId="0" priority="3" stopIfTrue="1">
      <formula>A96=3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2024-09-23T08:18:00Z</cp:lastPrinted>
  <dcterms:created xsi:type="dcterms:W3CDTF">2024-09-23T08:15:08Z</dcterms:created>
  <dcterms:modified xsi:type="dcterms:W3CDTF">2024-09-23T08:55:23Z</dcterms:modified>
</cp:coreProperties>
</file>